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D6B1B974-DAC3-4DE6-B16A-BA830831D6C8}" xr6:coauthVersionLast="47" xr6:coauthVersionMax="47" xr10:uidLastSave="{00000000-0000-0000-0000-000000000000}"/>
  <bookViews>
    <workbookView xWindow="-120" yWindow="-120" windowWidth="29040" windowHeight="15840" firstSheet="3" activeTab="5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čun financiranja prema izvori" sheetId="6" r:id="rId4"/>
    <sheet name="Rashodi prema funkcijskoj klasi" sheetId="4" r:id="rId5"/>
    <sheet name="Račun financiranja prema ekonom" sheetId="5" r:id="rId6"/>
    <sheet name="List1" sheetId="9" r:id="rId7"/>
    <sheet name="Izvršenje po organizacijskoj kl" sheetId="7" state="hidden" r:id="rId8"/>
    <sheet name="Izvršenje po programskoj klasif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2" l="1"/>
  <c r="U18" i="1"/>
  <c r="U19" i="1"/>
  <c r="U20" i="1"/>
  <c r="U21" i="1"/>
  <c r="U22" i="1"/>
  <c r="U16" i="1"/>
  <c r="S30" i="1" l="1"/>
  <c r="S18" i="1"/>
  <c r="S19" i="1"/>
  <c r="S20" i="1"/>
  <c r="S21" i="1"/>
  <c r="S22" i="1"/>
  <c r="S16" i="1"/>
  <c r="O13" i="4" l="1"/>
  <c r="K11" i="4"/>
  <c r="O11" i="4" s="1"/>
  <c r="K12" i="4"/>
  <c r="O12" i="4" s="1"/>
  <c r="Q27" i="3"/>
  <c r="M63" i="8" l="1"/>
  <c r="M62" i="8" s="1"/>
  <c r="Q16" i="6"/>
  <c r="O13" i="8"/>
  <c r="O111" i="8"/>
  <c r="O110" i="8"/>
  <c r="O108" i="8"/>
  <c r="O107" i="8"/>
  <c r="O106" i="8"/>
  <c r="O105" i="8"/>
  <c r="O104" i="8"/>
  <c r="O96" i="8"/>
  <c r="O89" i="8"/>
  <c r="O88" i="8"/>
  <c r="O81" i="8"/>
  <c r="O80" i="8"/>
  <c r="O79" i="8"/>
  <c r="O77" i="8"/>
  <c r="O75" i="8"/>
  <c r="O64" i="8"/>
  <c r="O63" i="8"/>
  <c r="O50" i="8"/>
  <c r="O49" i="8"/>
  <c r="O48" i="8"/>
  <c r="O44" i="8"/>
  <c r="O42" i="8"/>
  <c r="O24" i="8"/>
  <c r="O20" i="8"/>
  <c r="O19" i="8"/>
  <c r="O18" i="8"/>
  <c r="O16" i="8"/>
  <c r="O15" i="8"/>
  <c r="O14" i="8"/>
  <c r="U18" i="3"/>
  <c r="U19" i="3"/>
  <c r="U20" i="3"/>
  <c r="U21" i="3"/>
  <c r="U22" i="3"/>
  <c r="U23" i="3"/>
  <c r="U24" i="3"/>
  <c r="U25" i="3"/>
  <c r="U27" i="3"/>
  <c r="U28" i="3"/>
  <c r="U29" i="3"/>
  <c r="U30" i="3"/>
  <c r="U31" i="3"/>
  <c r="U32" i="3"/>
  <c r="U33" i="3"/>
  <c r="U34" i="3"/>
  <c r="U35" i="3"/>
  <c r="U36" i="3"/>
  <c r="U17" i="3"/>
  <c r="U16" i="3"/>
  <c r="S16" i="3"/>
  <c r="S18" i="3"/>
  <c r="S19" i="3"/>
  <c r="S20" i="3"/>
  <c r="S21" i="3"/>
  <c r="S22" i="3"/>
  <c r="S23" i="3"/>
  <c r="S24" i="3"/>
  <c r="S25" i="3"/>
  <c r="S27" i="3"/>
  <c r="S28" i="3"/>
  <c r="S29" i="3"/>
  <c r="S30" i="3"/>
  <c r="S31" i="3"/>
  <c r="S32" i="3"/>
  <c r="S33" i="3"/>
  <c r="S34" i="3"/>
  <c r="S35" i="3"/>
  <c r="S36" i="3"/>
  <c r="S17" i="3"/>
  <c r="U21" i="2"/>
  <c r="U24" i="2"/>
  <c r="U27" i="2"/>
  <c r="U31" i="2"/>
  <c r="U35" i="2"/>
  <c r="U17" i="2"/>
  <c r="U36" i="2"/>
  <c r="U43" i="2"/>
  <c r="U71" i="2"/>
  <c r="U74" i="2"/>
  <c r="U75" i="2"/>
  <c r="U78" i="2"/>
  <c r="S16" i="2"/>
  <c r="U16" i="2"/>
  <c r="S30" i="2"/>
  <c r="S31" i="2"/>
  <c r="S32" i="2"/>
  <c r="S33" i="2"/>
  <c r="S34" i="2"/>
  <c r="S35" i="2"/>
  <c r="S36" i="2"/>
  <c r="S37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70" i="2"/>
  <c r="S71" i="2"/>
  <c r="S72" i="2"/>
  <c r="S73" i="2"/>
  <c r="S74" i="2"/>
  <c r="S78" i="2"/>
  <c r="S79" i="2"/>
  <c r="S80" i="2"/>
  <c r="S81" i="2"/>
  <c r="S82" i="2"/>
  <c r="S83" i="2"/>
  <c r="S84" i="2"/>
  <c r="S85" i="2"/>
  <c r="S18" i="2"/>
  <c r="S19" i="2"/>
  <c r="S21" i="2"/>
  <c r="S22" i="2"/>
  <c r="S23" i="2"/>
  <c r="S24" i="2"/>
  <c r="S25" i="2"/>
  <c r="S26" i="2"/>
  <c r="S27" i="2"/>
  <c r="S28" i="2"/>
  <c r="S29" i="2"/>
  <c r="S17" i="2"/>
  <c r="O62" i="8" l="1"/>
  <c r="M17" i="8"/>
  <c r="O17" i="8" s="1"/>
</calcChain>
</file>

<file path=xl/sharedStrings.xml><?xml version="1.0" encoding="utf-8"?>
<sst xmlns="http://schemas.openxmlformats.org/spreadsheetml/2006/main" count="854" uniqueCount="242">
  <si>
    <t>Hrvatski pomorski muzej Split</t>
  </si>
  <si>
    <t>Datum:</t>
  </si>
  <si>
    <t/>
  </si>
  <si>
    <t>Vrijeme:</t>
  </si>
  <si>
    <t>Glagoljaša 18.</t>
  </si>
  <si>
    <t>21000 Split</t>
  </si>
  <si>
    <t>OIB: 91912897567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</si>
  <si>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</si>
  <si>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</si>
  <si>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</si>
  <si>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</si>
  <si>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</si>
  <si>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</si>
  <si>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</si>
  <si>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</si>
  <si>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</si>
  <si>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</si>
  <si>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</si>
  <si>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</si>
  <si>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</si>
  <si>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</si>
  <si>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</si>
  <si>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</si>
  <si>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</si>
  <si>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</si>
  <si>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</si>
  <si>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</si>
  <si>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</si>
  <si>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</si>
  <si>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</si>
  <si>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</si>
  <si>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</si>
  <si>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</si>
  <si>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</si>
  <si>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</si>
  <si>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</si>
  <si>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</si>
  <si>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</si>
  <si>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</si>
  <si>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</si>
  <si>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</si>
  <si>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</si>
  <si>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</si>
  <si>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</si>
  <si>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</si>
  <si>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</si>
  <si>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</si>
  <si>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</si>
  <si>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</si>
  <si>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</si>
  <si>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</si>
  <si>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</si>
  <si>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</si>
  <si>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</si>
  <si>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</si>
  <si>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</si>
  <si>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</si>
  <si>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</si>
  <si>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</si>
  <si>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</si>
  <si>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</si>
  <si>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</si>
  <si>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</si>
  <si>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</si>
  <si>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</si>
  <si>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</si>
  <si>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322 Rashodi za materijal i energiju</t>
  </si>
  <si>
    <t>3221 Uredski materijal i ostali materijalni rashodi</t>
  </si>
  <si>
    <t>3223 Energija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</si>
  <si>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</si>
  <si>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</si>
  <si>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</si>
  <si>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</si>
  <si>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</si>
  <si>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</si>
  <si>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</si>
  <si>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</si>
  <si>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</si>
  <si>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</si>
  <si>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</si>
  <si>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</si>
  <si>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</si>
  <si>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</si>
  <si>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</si>
  <si>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</si>
  <si>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</si>
  <si>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</si>
  <si>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</si>
  <si>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34 Financijski rashodi</t>
  </si>
  <si>
    <t>343 Ostali financijski rashodi</t>
  </si>
  <si>
    <t>3431 Bankarske usluge i usluge platnog prometa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</si>
  <si>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</si>
  <si>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</si>
  <si>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</si>
  <si>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</si>
  <si>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</si>
  <si>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</si>
  <si>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</si>
  <si>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</si>
  <si>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4243 Muzejski izlošci i predmeti prirodnih rijetkosti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</si>
  <si>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</si>
  <si>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</si>
  <si>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</si>
  <si>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</si>
  <si>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</si>
  <si>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</si>
  <si>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OSTALI VLASTITI PRIHODI</t>
  </si>
  <si>
    <t>Izvor 4. PRIHODI ZA POSEBNE NAMJENE</t>
  </si>
  <si>
    <t>Izvor 4.3. OSTALI NAMJENSKI PRIHODI</t>
  </si>
  <si>
    <t>Izvor 5. POMOĆI</t>
  </si>
  <si>
    <t>Izvor 5.3. POMOĆI IZ DRŽAVNOG PRORAČUNA</t>
  </si>
  <si>
    <t>Izvor 5.4. POMOĆI IZ ŽUPANIJSKOG PRORAČUNA</t>
  </si>
  <si>
    <t xml:space="preserve"> SVEUKUPNI RASHODI</t>
  </si>
  <si>
    <t>Izvor 9. VIŠAK PRIHODA</t>
  </si>
  <si>
    <t>Izvor 9.3. VLASTITI PRIHODI -PRENESENI REZULTAT</t>
  </si>
  <si>
    <t>Izvor 9.4. PRIHODI ZA POSEBNE NAMJENE-PRENESENI REZULTAT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</si>
  <si>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</si>
  <si>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</si>
  <si>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</si>
  <si>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</si>
  <si>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</si>
  <si>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</si>
  <si>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</si>
  <si>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</si>
  <si>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08 Rekreacija, kultura i religija</t>
  </si>
  <si>
    <t>Funkcijska klasifikacija 082 Službe kulture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</si>
  <si>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</si>
  <si>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</si>
  <si>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</si>
  <si>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</si>
  <si>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</si>
  <si>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 xml:space="preserve"> KORIŠTENJE SREDSTAVA IZ PRETHODNIH GODINA</t>
  </si>
  <si>
    <t>Račun financiranja prema izvorima</t>
  </si>
  <si>
    <t>9. VIŠAK PRIHODA</t>
  </si>
  <si>
    <t>9.3. VLASTITI PRIHODI -PRENESENI REZULTAT</t>
  </si>
  <si>
    <t>9.4. PRIHODI ZA POSEBNE NAMJENE-PRENESENI REZULTAT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</si>
  <si>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</si>
  <si>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</si>
  <si>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</si>
  <si>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</si>
  <si>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</si>
  <si>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</si>
  <si>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103</t>
  </si>
  <si>
    <t>UPRAVNI ODJEL ZA DRUŠTVENE DJELATNOSTI</t>
  </si>
  <si>
    <t>Glava</t>
  </si>
  <si>
    <t>10302</t>
  </si>
  <si>
    <t>ODSJEK ZA KULTURU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</si>
  <si>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</si>
  <si>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</si>
  <si>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</si>
  <si>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</si>
  <si>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</si>
  <si>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103 UPRAVNI ODJEL ZA DRUŠTVENE DJELATNOSTI</t>
  </si>
  <si>
    <t>GLAVA 10302 ODSJEK ZA KULTURU</t>
  </si>
  <si>
    <t>3501</t>
  </si>
  <si>
    <t>Program: MUZEJSKO-GALERIJSKA I LIKOVNA DJELATNOST</t>
  </si>
  <si>
    <t>A350101</t>
  </si>
  <si>
    <t>Aktivnost: DJELATNOST GRADSKIH MUZEJA I GALERIJE UMJETNINA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</si>
  <si>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</si>
  <si>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</si>
  <si>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</si>
  <si>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</si>
  <si>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</si>
  <si>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</si>
  <si>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</si>
  <si>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</si>
  <si>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</si>
  <si>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</si>
  <si>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</si>
  <si>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</si>
  <si>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</si>
  <si>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</si>
  <si>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3221</t>
  </si>
  <si>
    <t>Uredski materijal i ostali materijalni rashodi</t>
  </si>
  <si>
    <t>3223</t>
  </si>
  <si>
    <t>Energija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</si>
  <si>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</si>
  <si>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</si>
  <si>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</si>
  <si>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</si>
  <si>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</si>
  <si>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</si>
  <si>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</si>
  <si>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</si>
  <si>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</si>
  <si>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</si>
  <si>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</si>
  <si>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</si>
  <si>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</si>
  <si>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</si>
  <si>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</si>
  <si>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</si>
  <si>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</si>
  <si>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</si>
  <si>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</si>
  <si>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</si>
  <si>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</si>
  <si>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</si>
  <si>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3294</t>
  </si>
  <si>
    <t>Članarine i norme</t>
  </si>
  <si>
    <t>3295</t>
  </si>
  <si>
    <t>Pristojbe i naknade</t>
  </si>
  <si>
    <t>41</t>
  </si>
  <si>
    <t>Rashodi za nabavu neproizvedene dugotrajne imovine</t>
  </si>
  <si>
    <t>4123</t>
  </si>
  <si>
    <t>Licence</t>
  </si>
  <si>
    <t>42</t>
  </si>
  <si>
    <t>Rashodi za nabavu proizvedene dugotrajne imovine</t>
  </si>
  <si>
    <t>4221</t>
  </si>
  <si>
    <t>Uredska oprema i namještaj</t>
  </si>
  <si>
    <t>4227</t>
  </si>
  <si>
    <t>Uređaji, strojevi i oprema za ostale namjene</t>
  </si>
  <si>
    <t>4243</t>
  </si>
  <si>
    <t>Muzejski izlošci i predmeti prirodnih rijetkosti</t>
  </si>
  <si>
    <t>3225</t>
  </si>
  <si>
    <t>Sitni inventar i autogume</t>
  </si>
  <si>
    <t>34</t>
  </si>
  <si>
    <t>Financijski rashodi</t>
  </si>
  <si>
    <t>3431</t>
  </si>
  <si>
    <t>Bankarske usluge i usluge platnog prometa</t>
  </si>
  <si>
    <t>3293</t>
  </si>
  <si>
    <t>Reprezentacija</t>
  </si>
  <si>
    <t>3505</t>
  </si>
  <si>
    <t>Program: STRUČNA TIJELA I VIJEĆA</t>
  </si>
  <si>
    <t>A350501</t>
  </si>
  <si>
    <t>Aktivnost: UPRAVNA I KAZALIŠNA VIJEĆA</t>
  </si>
  <si>
    <t>3291</t>
  </si>
  <si>
    <t>Naknade za rad predstavničkih i izvršnih tijela, povjerenstava i slično</t>
  </si>
  <si>
    <t>3506</t>
  </si>
  <si>
    <t>Program: TEKUĆE ODRŽAVANJE OBJEKATA</t>
  </si>
  <si>
    <t>A350602</t>
  </si>
  <si>
    <t>Aktivnost: HITNE INTERVENCIJE</t>
  </si>
  <si>
    <t>3601</t>
  </si>
  <si>
    <t>Program: ULAGANJA U OPREMU I OTKUPI</t>
  </si>
  <si>
    <t>K360102</t>
  </si>
  <si>
    <t>Kapitalni projekt: OTKUPI</t>
  </si>
  <si>
    <t>3236 Zdravstvene usluge</t>
  </si>
  <si>
    <t>3299 ostali nespomenuti rashodi poslovanja</t>
  </si>
  <si>
    <t>4223 Oprema za održavanje i zaštitu</t>
  </si>
  <si>
    <t>45 Dodatna ulaganja na nefinancijskoj imovini</t>
  </si>
  <si>
    <t>5. POMOĆI-POKRIĆE MANJKA IZ 2024.</t>
  </si>
  <si>
    <t>5.4. POMOĆI IZ ŽUPANIJSKOG PRORAČUNA-POKRIĆE MANJKA IZ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</si>
</sst>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d\.m\.yyyy"/>
    <numFmt numFmtId="166" formatCode="0.0"/>
  </numFmts>
  <fonts count="37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36" fillId="0" borderId="0" xfId="0" applyFont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0" fillId="0" borderId="0" xfId="0" applyNumberFormat="1"/>
    <xf numFmtId="164" fontId="1" fillId="21" borderId="1" xfId="0" applyNumberFormat="1" applyFont="1" applyFill="1" applyBorder="1" applyAlignment="1">
      <alignment horizontal="right"/>
    </xf>
    <xf numFmtId="0" fontId="0" fillId="21" borderId="0" xfId="0" applyFill="1"/>
    <xf numFmtId="166" fontId="3" fillId="3" borderId="0" xfId="0" applyNumberFormat="1" applyFont="1" applyFill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0" fontId="35" fillId="0" borderId="0" xfId="0" applyFont="1"/>
    <xf numFmtId="0" fontId="36" fillId="0" borderId="0" xfId="0" applyFont="1"/>
    <xf numFmtId="4" fontId="35" fillId="0" borderId="0" xfId="0" applyNumberFormat="1" applyFont="1"/>
    <xf numFmtId="4" fontId="36" fillId="0" borderId="0" xfId="0" applyNumberFormat="1" applyFont="1"/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center"/>
    </xf>
    <xf numFmtId="0" fontId="12" fillId="5" borderId="1" xfId="0" applyFont="1" applyFill="1" applyBorder="1"/>
    <xf numFmtId="4" fontId="12" fillId="5" borderId="1" xfId="0" applyNumberFormat="1" applyFont="1" applyFill="1" applyBorder="1" applyAlignment="1">
      <alignment horizontal="right"/>
    </xf>
    <xf numFmtId="166" fontId="10" fillId="21" borderId="1" xfId="0" applyNumberFormat="1" applyFont="1" applyFill="1" applyBorder="1" applyAlignment="1">
      <alignment horizontal="right"/>
    </xf>
    <xf numFmtId="166" fontId="0" fillId="21" borderId="0" xfId="0" applyNumberFormat="1" applyFill="1"/>
    <xf numFmtId="166" fontId="12" fillId="5" borderId="1" xfId="0" applyNumberFormat="1" applyFont="1" applyFill="1" applyBorder="1" applyAlignment="1">
      <alignment horizontal="right"/>
    </xf>
    <xf numFmtId="0" fontId="10" fillId="6" borderId="1" xfId="0" applyFont="1" applyFill="1" applyBorder="1"/>
    <xf numFmtId="4" fontId="10" fillId="6" borderId="1" xfId="0" applyNumberFormat="1" applyFont="1" applyFill="1" applyBorder="1" applyAlignment="1">
      <alignment horizontal="right"/>
    </xf>
    <xf numFmtId="166" fontId="10" fillId="6" borderId="1" xfId="0" applyNumberFormat="1" applyFont="1" applyFill="1" applyBorder="1" applyAlignment="1">
      <alignment horizontal="right"/>
    </xf>
    <xf numFmtId="0" fontId="11" fillId="7" borderId="1" xfId="0" applyFont="1" applyFill="1" applyBorder="1"/>
    <xf numFmtId="4" fontId="11" fillId="7" borderId="1" xfId="0" applyNumberFormat="1" applyFont="1" applyFill="1" applyBorder="1" applyAlignment="1">
      <alignment horizontal="right"/>
    </xf>
    <xf numFmtId="166" fontId="10" fillId="22" borderId="1" xfId="0" applyNumberFormat="1" applyFont="1" applyFill="1" applyBorder="1" applyAlignment="1">
      <alignment horizontal="right"/>
    </xf>
    <xf numFmtId="166" fontId="0" fillId="22" borderId="0" xfId="0" applyNumberFormat="1" applyFill="1"/>
    <xf numFmtId="166" fontId="11" fillId="7" borderId="1" xfId="0" applyNumberFormat="1" applyFont="1" applyFill="1" applyBorder="1" applyAlignment="1">
      <alignment horizontal="right"/>
    </xf>
    <xf numFmtId="0" fontId="11" fillId="22" borderId="1" xfId="0" applyFont="1" applyFill="1" applyBorder="1"/>
    <xf numFmtId="0" fontId="0" fillId="22" borderId="0" xfId="0" applyFill="1"/>
    <xf numFmtId="0" fontId="0" fillId="4" borderId="1" xfId="0" applyFill="1" applyBorder="1" applyAlignment="1">
      <alignment horizontal="left"/>
    </xf>
    <xf numFmtId="166" fontId="10" fillId="20" borderId="1" xfId="0" applyNumberFormat="1" applyFont="1" applyFill="1" applyBorder="1" applyAlignment="1">
      <alignment horizontal="right"/>
    </xf>
    <xf numFmtId="166" fontId="0" fillId="20" borderId="0" xfId="0" applyNumberFormat="1" applyFill="1"/>
    <xf numFmtId="166" fontId="0" fillId="4" borderId="1" xfId="0" applyNumberFormat="1" applyFill="1" applyBorder="1" applyAlignment="1">
      <alignment horizontal="left"/>
    </xf>
    <xf numFmtId="0" fontId="27" fillId="4" borderId="1" xfId="0" applyFont="1" applyFill="1" applyBorder="1" applyAlignment="1">
      <alignment horizontal="center"/>
    </xf>
    <xf numFmtId="0" fontId="27" fillId="0" borderId="0" xfId="0" applyFont="1"/>
    <xf numFmtId="0" fontId="23" fillId="2" borderId="0" xfId="0" applyFont="1" applyFill="1" applyAlignment="1">
      <alignment horizontal="center"/>
    </xf>
    <xf numFmtId="0" fontId="24" fillId="5" borderId="1" xfId="0" applyFont="1" applyFill="1" applyBorder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1" fillId="7" borderId="1" xfId="0" applyFont="1" applyFill="1" applyBorder="1"/>
    <xf numFmtId="4" fontId="26" fillId="7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1" fillId="6" borderId="1" xfId="0" applyFont="1" applyFill="1" applyBorder="1"/>
    <xf numFmtId="4" fontId="25" fillId="6" borderId="1" xfId="0" applyNumberFormat="1" applyFont="1" applyFill="1" applyBorder="1" applyAlignment="1">
      <alignment horizontal="right"/>
    </xf>
    <xf numFmtId="0" fontId="26" fillId="7" borderId="1" xfId="0" applyFont="1" applyFill="1" applyBorder="1"/>
    <xf numFmtId="0" fontId="25" fillId="6" borderId="1" xfId="0" applyFont="1" applyFill="1" applyBorder="1"/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0" fontId="16" fillId="8" borderId="0" xfId="0" applyFont="1" applyFill="1" applyAlignment="1">
      <alignment horizontal="center"/>
    </xf>
    <xf numFmtId="0" fontId="17" fillId="9" borderId="1" xfId="0" applyFont="1" applyFill="1" applyBorder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166" fontId="14" fillId="10" borderId="1" xfId="0" applyNumberFormat="1" applyFont="1" applyFill="1" applyBorder="1" applyAlignment="1">
      <alignment horizontal="right"/>
    </xf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166" fontId="15" fillId="11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22" fillId="4" borderId="1" xfId="0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5" borderId="1" xfId="0" applyFont="1" applyFill="1" applyBorder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30" fillId="4" borderId="1" xfId="0" applyFont="1" applyFill="1" applyBorder="1" applyAlignment="1">
      <alignment horizontal="center"/>
    </xf>
    <xf numFmtId="0" fontId="30" fillId="0" borderId="0" xfId="0" applyFont="1"/>
    <xf numFmtId="0" fontId="28" fillId="8" borderId="0" xfId="0" applyFont="1" applyFill="1" applyAlignment="1">
      <alignment horizontal="center"/>
    </xf>
    <xf numFmtId="0" fontId="28" fillId="9" borderId="1" xfId="0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164" fontId="29" fillId="14" borderId="1" xfId="0" applyNumberFormat="1" applyFont="1" applyFill="1" applyBorder="1" applyAlignment="1">
      <alignment horizontal="right"/>
    </xf>
    <xf numFmtId="0" fontId="29" fillId="15" borderId="1" xfId="0" applyFont="1" applyFill="1" applyBorder="1" applyAlignment="1">
      <alignment horizontal="left"/>
    </xf>
    <xf numFmtId="0" fontId="29" fillId="13" borderId="0" xfId="0" applyFont="1" applyFill="1"/>
    <xf numFmtId="4" fontId="29" fillId="15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4" borderId="1" xfId="0" applyFont="1" applyFill="1" applyBorder="1" applyAlignment="1">
      <alignment horizontal="left"/>
    </xf>
    <xf numFmtId="0" fontId="29" fillId="12" borderId="0" xfId="0" applyFont="1" applyFill="1"/>
    <xf numFmtId="4" fontId="29" fillId="14" borderId="1" xfId="0" applyNumberFormat="1" applyFont="1" applyFill="1" applyBorder="1" applyAlignment="1">
      <alignment horizontal="right"/>
    </xf>
    <xf numFmtId="0" fontId="34" fillId="4" borderId="1" xfId="0" applyFont="1" applyFill="1" applyBorder="1" applyAlignment="1">
      <alignment horizontal="center"/>
    </xf>
    <xf numFmtId="0" fontId="34" fillId="0" borderId="0" xfId="0" applyFont="1"/>
    <xf numFmtId="0" fontId="31" fillId="8" borderId="0" xfId="0" applyFont="1" applyFill="1" applyAlignment="1">
      <alignment horizontal="center"/>
    </xf>
    <xf numFmtId="0" fontId="31" fillId="16" borderId="1" xfId="0" applyFont="1" applyFill="1" applyBorder="1" applyAlignment="1">
      <alignment horizontal="left"/>
    </xf>
    <xf numFmtId="0" fontId="32" fillId="9" borderId="1" xfId="0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6" fontId="32" fillId="9" borderId="1" xfId="0" applyNumberFormat="1" applyFont="1" applyFill="1" applyBorder="1" applyAlignment="1">
      <alignment horizontal="right"/>
    </xf>
    <xf numFmtId="0" fontId="31" fillId="17" borderId="1" xfId="0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6" fontId="31" fillId="17" borderId="1" xfId="0" applyNumberFormat="1" applyFont="1" applyFill="1" applyBorder="1" applyAlignment="1">
      <alignment horizontal="right"/>
    </xf>
    <xf numFmtId="0" fontId="31" fillId="18" borderId="1" xfId="0" applyFont="1" applyFill="1" applyBorder="1" applyAlignment="1">
      <alignment horizontal="left"/>
    </xf>
    <xf numFmtId="4" fontId="31" fillId="18" borderId="1" xfId="0" applyNumberFormat="1" applyFont="1" applyFill="1" applyBorder="1" applyAlignment="1">
      <alignment horizontal="right"/>
    </xf>
    <xf numFmtId="166" fontId="31" fillId="18" borderId="1" xfId="0" applyNumberFormat="1" applyFont="1" applyFill="1" applyBorder="1" applyAlignment="1">
      <alignment horizontal="right"/>
    </xf>
    <xf numFmtId="0" fontId="31" fillId="7" borderId="1" xfId="0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6" fontId="31" fillId="7" borderId="1" xfId="0" applyNumberFormat="1" applyFont="1" applyFill="1" applyBorder="1" applyAlignment="1">
      <alignment horizontal="right"/>
    </xf>
    <xf numFmtId="0" fontId="33" fillId="19" borderId="1" xfId="0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6" fontId="33" fillId="19" borderId="1" xfId="0" applyNumberFormat="1" applyFon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opLeftCell="A7" workbookViewId="0">
      <selection activeCell="V32" sqref="V32"/>
    </sheetView>
  </sheetViews>
  <sheetFormatPr defaultRowHeight="15" x14ac:dyDescent="0.25"/>
  <cols>
    <col min="4" max="4" width="10.140625" customWidth="1"/>
  </cols>
  <sheetData>
    <row r="1" spans="1:22" x14ac:dyDescent="0.25">
      <c r="A1" s="13" t="s">
        <v>0</v>
      </c>
      <c r="B1" s="13"/>
      <c r="C1" s="1" t="s">
        <v>1</v>
      </c>
      <c r="D1" s="2">
        <v>46097.544474131944</v>
      </c>
    </row>
    <row r="2" spans="1:22" x14ac:dyDescent="0.25">
      <c r="A2" s="13" t="s">
        <v>2</v>
      </c>
      <c r="B2" s="13"/>
      <c r="C2" s="1" t="s">
        <v>3</v>
      </c>
      <c r="D2" s="3">
        <v>46097.544474131944</v>
      </c>
    </row>
    <row r="3" spans="1:22" x14ac:dyDescent="0.25">
      <c r="A3" s="13" t="s">
        <v>4</v>
      </c>
      <c r="B3" s="13"/>
    </row>
    <row r="4" spans="1:22" x14ac:dyDescent="0.25">
      <c r="A4" s="13" t="s">
        <v>5</v>
      </c>
      <c r="B4" s="13"/>
    </row>
    <row r="5" spans="1:22" x14ac:dyDescent="0.25">
      <c r="A5" s="13" t="s">
        <v>6</v>
      </c>
      <c r="B5" s="13"/>
    </row>
    <row r="6" spans="1:22" s="4" customFormat="1" ht="18.75" x14ac:dyDescent="0.3">
      <c r="A6" s="14" t="s">
        <v>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2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2" x14ac:dyDescent="0.25">
      <c r="A14" s="17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7" t="s">
        <v>10</v>
      </c>
      <c r="N14" s="13"/>
      <c r="O14" s="17" t="s">
        <v>11</v>
      </c>
      <c r="P14" s="13"/>
      <c r="Q14" s="17" t="s">
        <v>12</v>
      </c>
      <c r="R14" s="13"/>
      <c r="S14" s="17" t="s">
        <v>13</v>
      </c>
      <c r="T14" s="13"/>
      <c r="U14" s="17" t="s">
        <v>14</v>
      </c>
      <c r="V14" s="13"/>
    </row>
    <row r="15" spans="1:22" x14ac:dyDescent="0.25">
      <c r="A15" s="18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9" t="s">
        <v>16</v>
      </c>
      <c r="N15" s="13"/>
      <c r="O15" s="19" t="s">
        <v>17</v>
      </c>
      <c r="P15" s="13"/>
      <c r="Q15" s="19" t="s">
        <v>18</v>
      </c>
      <c r="R15" s="13"/>
      <c r="S15" s="19" t="s">
        <v>19</v>
      </c>
      <c r="T15" s="13"/>
      <c r="U15" s="19" t="s">
        <v>20</v>
      </c>
      <c r="V15" s="13"/>
    </row>
    <row r="16" spans="1:22" x14ac:dyDescent="0.25">
      <c r="A16" s="20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1">
        <v>584038.77</v>
      </c>
      <c r="N16" s="13"/>
      <c r="O16" s="21">
        <v>747972</v>
      </c>
      <c r="P16" s="13"/>
      <c r="Q16" s="21">
        <v>647060.59</v>
      </c>
      <c r="R16" s="13"/>
      <c r="S16" s="22">
        <f>Q16/M16*100</f>
        <v>110.79069117277949</v>
      </c>
      <c r="T16" s="23"/>
      <c r="U16" s="22">
        <f>Q16/O16*100</f>
        <v>86.508664762852078</v>
      </c>
      <c r="V16" s="23"/>
    </row>
    <row r="17" spans="1:22" x14ac:dyDescent="0.25">
      <c r="A17" s="20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1">
        <v>0</v>
      </c>
      <c r="N17" s="13"/>
      <c r="O17" s="21">
        <v>0</v>
      </c>
      <c r="P17" s="13"/>
      <c r="Q17" s="21">
        <v>0</v>
      </c>
      <c r="R17" s="13"/>
      <c r="S17" s="22"/>
      <c r="T17" s="23"/>
      <c r="U17" s="22"/>
      <c r="V17" s="23"/>
    </row>
    <row r="18" spans="1:22" x14ac:dyDescent="0.25">
      <c r="A18" s="20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>
        <v>584038.77</v>
      </c>
      <c r="N18" s="13"/>
      <c r="O18" s="21">
        <v>747972</v>
      </c>
      <c r="P18" s="13"/>
      <c r="Q18" s="21">
        <v>647060.59</v>
      </c>
      <c r="R18" s="13"/>
      <c r="S18" s="22">
        <f t="shared" ref="S18:S22" si="0">Q18/M18*100</f>
        <v>110.79069117277949</v>
      </c>
      <c r="T18" s="23"/>
      <c r="U18" s="22">
        <f t="shared" ref="U18:U22" si="1">Q18/O18*100</f>
        <v>86.508664762852078</v>
      </c>
      <c r="V18" s="23"/>
    </row>
    <row r="19" spans="1:22" x14ac:dyDescent="0.25">
      <c r="A19" s="20" t="s">
        <v>24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1">
        <v>505967.44</v>
      </c>
      <c r="N19" s="13"/>
      <c r="O19" s="21">
        <v>677829</v>
      </c>
      <c r="P19" s="13"/>
      <c r="Q19" s="21">
        <v>669751.01</v>
      </c>
      <c r="R19" s="13"/>
      <c r="S19" s="22">
        <f t="shared" si="0"/>
        <v>132.37037742982039</v>
      </c>
      <c r="T19" s="23"/>
      <c r="U19" s="22">
        <f t="shared" si="1"/>
        <v>98.808255474463323</v>
      </c>
      <c r="V19" s="23"/>
    </row>
    <row r="20" spans="1:22" x14ac:dyDescent="0.25">
      <c r="A20" s="20" t="s">
        <v>25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1">
        <v>81101.38</v>
      </c>
      <c r="N20" s="13"/>
      <c r="O20" s="21">
        <v>77788</v>
      </c>
      <c r="P20" s="13"/>
      <c r="Q20" s="21">
        <v>45186.96</v>
      </c>
      <c r="R20" s="13"/>
      <c r="S20" s="22">
        <f t="shared" si="0"/>
        <v>55.716635154666903</v>
      </c>
      <c r="T20" s="23"/>
      <c r="U20" s="22">
        <f t="shared" si="1"/>
        <v>58.089885329356719</v>
      </c>
      <c r="V20" s="23"/>
    </row>
    <row r="21" spans="1:22" x14ac:dyDescent="0.25">
      <c r="A21" s="20" t="s">
        <v>26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1">
        <v>587068.81999999995</v>
      </c>
      <c r="N21" s="13"/>
      <c r="O21" s="21">
        <v>755617</v>
      </c>
      <c r="P21" s="13"/>
      <c r="Q21" s="21">
        <v>714937.97</v>
      </c>
      <c r="R21" s="13"/>
      <c r="S21" s="22">
        <f t="shared" si="0"/>
        <v>121.78094724908061</v>
      </c>
      <c r="T21" s="23"/>
      <c r="U21" s="22">
        <f t="shared" si="1"/>
        <v>94.616448544699224</v>
      </c>
      <c r="V21" s="23"/>
    </row>
    <row r="22" spans="1:22" x14ac:dyDescent="0.25">
      <c r="A22" s="20" t="s">
        <v>27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1">
        <v>-3030.05</v>
      </c>
      <c r="N22" s="13"/>
      <c r="O22" s="21">
        <v>-7645</v>
      </c>
      <c r="P22" s="13"/>
      <c r="Q22" s="21">
        <v>-67877.38</v>
      </c>
      <c r="R22" s="13"/>
      <c r="S22" s="22">
        <f t="shared" si="0"/>
        <v>2240.1405917394104</v>
      </c>
      <c r="T22" s="23"/>
      <c r="U22" s="22">
        <f t="shared" si="1"/>
        <v>887.86631785480722</v>
      </c>
      <c r="V22" s="23"/>
    </row>
    <row r="23" spans="1:22" x14ac:dyDescent="0.25">
      <c r="A23" s="18" t="s">
        <v>28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8" t="s">
        <v>2</v>
      </c>
      <c r="N23" s="13"/>
      <c r="O23" s="18" t="s">
        <v>2</v>
      </c>
      <c r="P23" s="13"/>
      <c r="Q23" s="18" t="s">
        <v>2</v>
      </c>
      <c r="R23" s="13"/>
      <c r="S23" s="24"/>
      <c r="T23" s="25"/>
      <c r="U23" s="26" t="s">
        <v>2</v>
      </c>
      <c r="V23" s="23"/>
    </row>
    <row r="24" spans="1:22" x14ac:dyDescent="0.25">
      <c r="A24" s="20" t="s">
        <v>29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1">
        <v>0</v>
      </c>
      <c r="N24" s="13"/>
      <c r="O24" s="21">
        <v>0</v>
      </c>
      <c r="P24" s="13"/>
      <c r="Q24" s="21">
        <v>0</v>
      </c>
      <c r="R24" s="13"/>
      <c r="S24" s="27"/>
      <c r="T24" s="13"/>
      <c r="U24" s="22" t="s">
        <v>2</v>
      </c>
      <c r="V24" s="23"/>
    </row>
    <row r="25" spans="1:22" x14ac:dyDescent="0.25">
      <c r="A25" s="20" t="s">
        <v>30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1">
        <v>0</v>
      </c>
      <c r="N25" s="13"/>
      <c r="O25" s="21">
        <v>0</v>
      </c>
      <c r="P25" s="13"/>
      <c r="Q25" s="21">
        <v>0</v>
      </c>
      <c r="R25" s="13"/>
      <c r="S25" s="27"/>
      <c r="T25" s="13"/>
      <c r="U25" s="22" t="s">
        <v>2</v>
      </c>
      <c r="V25" s="23"/>
    </row>
    <row r="26" spans="1:22" x14ac:dyDescent="0.25">
      <c r="A26" s="20" t="s">
        <v>31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1">
        <v>0</v>
      </c>
      <c r="N26" s="13"/>
      <c r="O26" s="21">
        <v>0</v>
      </c>
      <c r="P26" s="13"/>
      <c r="Q26" s="21">
        <v>0</v>
      </c>
      <c r="R26" s="13"/>
      <c r="S26" s="22"/>
      <c r="T26" s="23"/>
      <c r="U26" s="22">
        <v>0</v>
      </c>
      <c r="V26" s="23"/>
    </row>
    <row r="27" spans="1:22" x14ac:dyDescent="0.25">
      <c r="A27" s="20" t="s">
        <v>32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1">
        <v>1885.22</v>
      </c>
      <c r="N27" s="13"/>
      <c r="O27" s="21"/>
      <c r="P27" s="13"/>
      <c r="Q27" s="21">
        <v>-1144.83</v>
      </c>
      <c r="R27" s="13"/>
      <c r="S27" s="22"/>
      <c r="T27" s="23"/>
      <c r="U27" s="22" t="s">
        <v>2</v>
      </c>
      <c r="V27" s="23"/>
    </row>
    <row r="28" spans="1:22" x14ac:dyDescent="0.25">
      <c r="A28" s="20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1">
        <v>0</v>
      </c>
      <c r="N28" s="13"/>
      <c r="O28" s="21">
        <v>7645</v>
      </c>
      <c r="P28" s="13"/>
      <c r="Q28" s="21">
        <v>0</v>
      </c>
      <c r="R28" s="13"/>
      <c r="S28" s="22"/>
      <c r="T28" s="23"/>
      <c r="U28" s="22">
        <v>0</v>
      </c>
      <c r="V28" s="23"/>
    </row>
    <row r="29" spans="1:22" x14ac:dyDescent="0.25">
      <c r="A29" s="18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8" t="s">
        <v>2</v>
      </c>
      <c r="N29" s="13"/>
      <c r="O29" s="18" t="s">
        <v>2</v>
      </c>
      <c r="P29" s="13"/>
      <c r="Q29" s="18" t="s">
        <v>2</v>
      </c>
      <c r="R29" s="13"/>
      <c r="S29" s="24"/>
      <c r="T29" s="25"/>
      <c r="U29" s="26" t="s">
        <v>2</v>
      </c>
      <c r="V29" s="23"/>
    </row>
    <row r="30" spans="1:22" x14ac:dyDescent="0.25">
      <c r="A30" s="20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1">
        <v>-1144.83</v>
      </c>
      <c r="N30" s="13"/>
      <c r="O30" s="21">
        <v>0</v>
      </c>
      <c r="P30" s="13"/>
      <c r="Q30" s="21">
        <v>-69022.210000000006</v>
      </c>
      <c r="R30" s="13"/>
      <c r="S30" s="22">
        <f t="shared" ref="S30" si="2">Q30/M30*100</f>
        <v>6029.0357520330535</v>
      </c>
      <c r="T30" s="23"/>
      <c r="U30" s="22">
        <v>0</v>
      </c>
      <c r="V30" s="23"/>
    </row>
  </sheetData>
  <mergeCells count="110"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5"/>
  <sheetViews>
    <sheetView topLeftCell="A35" workbookViewId="0">
      <selection activeCell="Q52" sqref="Q52:R52"/>
    </sheetView>
  </sheetViews>
  <sheetFormatPr defaultRowHeight="15" x14ac:dyDescent="0.25"/>
  <cols>
    <col min="4" max="4" width="10.140625" customWidth="1"/>
  </cols>
  <sheetData>
    <row r="1" spans="1:22" x14ac:dyDescent="0.25">
      <c r="A1" s="13" t="s">
        <v>0</v>
      </c>
      <c r="B1" s="13"/>
      <c r="C1" s="1" t="s">
        <v>1</v>
      </c>
      <c r="D1" s="2">
        <v>46097.544641747685</v>
      </c>
    </row>
    <row r="2" spans="1:22" x14ac:dyDescent="0.25">
      <c r="A2" s="13" t="s">
        <v>2</v>
      </c>
      <c r="B2" s="13"/>
      <c r="C2" s="1" t="s">
        <v>3</v>
      </c>
      <c r="D2" s="3">
        <v>46097.544641747685</v>
      </c>
    </row>
    <row r="3" spans="1:22" x14ac:dyDescent="0.25">
      <c r="A3" s="13" t="s">
        <v>4</v>
      </c>
      <c r="B3" s="13"/>
    </row>
    <row r="4" spans="1:22" x14ac:dyDescent="0.25">
      <c r="A4" s="13" t="s">
        <v>5</v>
      </c>
      <c r="B4" s="13"/>
    </row>
    <row r="5" spans="1:22" x14ac:dyDescent="0.25">
      <c r="A5" s="13" t="s">
        <v>6</v>
      </c>
      <c r="B5" s="13"/>
    </row>
    <row r="6" spans="1:22" s="5" customFormat="1" ht="18.75" x14ac:dyDescent="0.3">
      <c r="A6" s="31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2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2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2" x14ac:dyDescent="0.25">
      <c r="A14" s="33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33" t="s">
        <v>10</v>
      </c>
      <c r="N14" s="13"/>
      <c r="O14" s="33" t="s">
        <v>11</v>
      </c>
      <c r="P14" s="13"/>
      <c r="Q14" s="33" t="s">
        <v>12</v>
      </c>
      <c r="R14" s="13"/>
      <c r="S14" s="33" t="s">
        <v>13</v>
      </c>
      <c r="T14" s="13"/>
      <c r="U14" s="33" t="s">
        <v>14</v>
      </c>
      <c r="V14" s="13"/>
    </row>
    <row r="15" spans="1:22" x14ac:dyDescent="0.25">
      <c r="A15" s="34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35" t="s">
        <v>16</v>
      </c>
      <c r="N15" s="13"/>
      <c r="O15" s="35" t="s">
        <v>17</v>
      </c>
      <c r="P15" s="13"/>
      <c r="Q15" s="35" t="s">
        <v>18</v>
      </c>
      <c r="R15" s="13"/>
      <c r="S15" s="35" t="s">
        <v>19</v>
      </c>
      <c r="T15" s="13"/>
      <c r="U15" s="35" t="s">
        <v>20</v>
      </c>
      <c r="V15" s="13"/>
    </row>
    <row r="16" spans="1:22" x14ac:dyDescent="0.25">
      <c r="A16" s="36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7">
        <v>584038.77</v>
      </c>
      <c r="N16" s="13"/>
      <c r="O16" s="37">
        <v>747972</v>
      </c>
      <c r="P16" s="13"/>
      <c r="Q16" s="37">
        <v>647060.59</v>
      </c>
      <c r="R16" s="13"/>
      <c r="S16" s="29">
        <f>Q16/M16*100</f>
        <v>110.79069117277949</v>
      </c>
      <c r="T16" s="23"/>
      <c r="U16" s="30">
        <f>Q16/O16*100</f>
        <v>86.508664762852078</v>
      </c>
      <c r="V16" s="23"/>
    </row>
    <row r="17" spans="1:22" x14ac:dyDescent="0.25">
      <c r="A17" s="13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8">
        <v>66800</v>
      </c>
      <c r="N17" s="13"/>
      <c r="O17" s="28">
        <v>120637</v>
      </c>
      <c r="P17" s="13"/>
      <c r="Q17" s="28">
        <v>88100</v>
      </c>
      <c r="R17" s="13"/>
      <c r="S17" s="29">
        <f>Q17/M17*100</f>
        <v>131.88622754491018</v>
      </c>
      <c r="T17" s="23"/>
      <c r="U17" s="30">
        <f t="shared" ref="U17:U78" si="0">Q17/O17*100</f>
        <v>73.029004368477331</v>
      </c>
      <c r="V17" s="23"/>
    </row>
    <row r="18" spans="1:22" x14ac:dyDescent="0.25">
      <c r="A18" s="13" t="s">
        <v>38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8">
        <v>66800</v>
      </c>
      <c r="N18" s="13"/>
      <c r="O18" s="28" t="s">
        <v>2</v>
      </c>
      <c r="P18" s="13"/>
      <c r="Q18" s="28">
        <v>88100</v>
      </c>
      <c r="R18" s="13"/>
      <c r="S18" s="29">
        <f t="shared" ref="S18:S29" si="1">Q18/M18*100</f>
        <v>131.88622754491018</v>
      </c>
      <c r="T18" s="23"/>
      <c r="U18" s="30"/>
      <c r="V18" s="23"/>
    </row>
    <row r="19" spans="1:22" x14ac:dyDescent="0.25">
      <c r="A19" s="13" t="s">
        <v>39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8">
        <v>66800</v>
      </c>
      <c r="N19" s="13"/>
      <c r="O19" s="28" t="s">
        <v>2</v>
      </c>
      <c r="P19" s="13"/>
      <c r="Q19" s="28">
        <v>81100</v>
      </c>
      <c r="R19" s="13"/>
      <c r="S19" s="29">
        <f t="shared" si="1"/>
        <v>121.40718562874251</v>
      </c>
      <c r="T19" s="23"/>
      <c r="U19" s="30"/>
      <c r="V19" s="23"/>
    </row>
    <row r="20" spans="1:22" x14ac:dyDescent="0.25">
      <c r="A20" s="13" t="s">
        <v>40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8" t="s">
        <v>2</v>
      </c>
      <c r="N20" s="13"/>
      <c r="O20" s="28" t="s">
        <v>2</v>
      </c>
      <c r="P20" s="13"/>
      <c r="Q20" s="28">
        <v>7000</v>
      </c>
      <c r="R20" s="13"/>
      <c r="S20" s="29"/>
      <c r="T20" s="23"/>
      <c r="U20" s="30"/>
      <c r="V20" s="23"/>
    </row>
    <row r="21" spans="1:22" x14ac:dyDescent="0.25">
      <c r="A21" s="13" t="s">
        <v>41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8">
        <v>49.52</v>
      </c>
      <c r="N21" s="13"/>
      <c r="O21" s="28">
        <v>50</v>
      </c>
      <c r="P21" s="13"/>
      <c r="Q21" s="28">
        <v>4.84</v>
      </c>
      <c r="R21" s="13"/>
      <c r="S21" s="29">
        <f t="shared" si="1"/>
        <v>9.7738287560581583</v>
      </c>
      <c r="T21" s="23"/>
      <c r="U21" s="30">
        <f t="shared" ref="U21:U35" si="2">Q21/O21*100</f>
        <v>9.68</v>
      </c>
      <c r="V21" s="23"/>
    </row>
    <row r="22" spans="1:22" x14ac:dyDescent="0.25">
      <c r="A22" s="13" t="s">
        <v>42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8">
        <v>49.52</v>
      </c>
      <c r="N22" s="13"/>
      <c r="O22" s="28" t="s">
        <v>2</v>
      </c>
      <c r="P22" s="13"/>
      <c r="Q22" s="28">
        <v>4.84</v>
      </c>
      <c r="R22" s="13"/>
      <c r="S22" s="29">
        <f t="shared" si="1"/>
        <v>9.7738287560581583</v>
      </c>
      <c r="T22" s="23"/>
      <c r="U22" s="30"/>
      <c r="V22" s="23"/>
    </row>
    <row r="23" spans="1:22" x14ac:dyDescent="0.25">
      <c r="A23" s="13" t="s">
        <v>43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8">
        <v>49.52</v>
      </c>
      <c r="N23" s="13"/>
      <c r="O23" s="28" t="s">
        <v>2</v>
      </c>
      <c r="P23" s="13"/>
      <c r="Q23" s="28">
        <v>4.84</v>
      </c>
      <c r="R23" s="13"/>
      <c r="S23" s="29">
        <f t="shared" si="1"/>
        <v>9.7738287560581583</v>
      </c>
      <c r="T23" s="23"/>
      <c r="U23" s="30"/>
      <c r="V23" s="23"/>
    </row>
    <row r="24" spans="1:22" x14ac:dyDescent="0.25">
      <c r="A24" s="13" t="s">
        <v>44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8">
        <v>24706.41</v>
      </c>
      <c r="N24" s="13"/>
      <c r="O24" s="28">
        <v>17000</v>
      </c>
      <c r="P24" s="13"/>
      <c r="Q24" s="28">
        <v>23591</v>
      </c>
      <c r="R24" s="13"/>
      <c r="S24" s="29">
        <f t="shared" si="1"/>
        <v>95.485341658298395</v>
      </c>
      <c r="T24" s="23"/>
      <c r="U24" s="30">
        <f t="shared" si="2"/>
        <v>138.7705882352941</v>
      </c>
      <c r="V24" s="23"/>
    </row>
    <row r="25" spans="1:22" x14ac:dyDescent="0.25">
      <c r="A25" s="13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8">
        <v>24706.41</v>
      </c>
      <c r="N25" s="13"/>
      <c r="O25" s="28" t="s">
        <v>2</v>
      </c>
      <c r="P25" s="13"/>
      <c r="Q25" s="28">
        <v>23591</v>
      </c>
      <c r="R25" s="13"/>
      <c r="S25" s="29">
        <f t="shared" si="1"/>
        <v>95.485341658298395</v>
      </c>
      <c r="T25" s="23"/>
      <c r="U25" s="30"/>
      <c r="V25" s="23"/>
    </row>
    <row r="26" spans="1:22" x14ac:dyDescent="0.25">
      <c r="A26" s="13" t="s">
        <v>46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8">
        <v>24706.41</v>
      </c>
      <c r="N26" s="13"/>
      <c r="O26" s="28" t="s">
        <v>2</v>
      </c>
      <c r="P26" s="13"/>
      <c r="Q26" s="28">
        <v>23591</v>
      </c>
      <c r="R26" s="13"/>
      <c r="S26" s="29">
        <f t="shared" si="1"/>
        <v>95.485341658298395</v>
      </c>
      <c r="T26" s="23"/>
      <c r="U26" s="30"/>
      <c r="V26" s="23"/>
    </row>
    <row r="27" spans="1:22" x14ac:dyDescent="0.25">
      <c r="A27" s="13" t="s">
        <v>47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8">
        <v>8286.6299999999992</v>
      </c>
      <c r="N27" s="13"/>
      <c r="O27" s="28">
        <v>7950</v>
      </c>
      <c r="P27" s="13"/>
      <c r="Q27" s="28">
        <v>13436.17</v>
      </c>
      <c r="R27" s="13"/>
      <c r="S27" s="29">
        <f t="shared" si="1"/>
        <v>162.14275284403914</v>
      </c>
      <c r="T27" s="23"/>
      <c r="U27" s="30">
        <f t="shared" si="2"/>
        <v>169.00842767295597</v>
      </c>
      <c r="V27" s="23"/>
    </row>
    <row r="28" spans="1:22" x14ac:dyDescent="0.25">
      <c r="A28" s="13" t="s">
        <v>48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8">
        <v>8286.6299999999992</v>
      </c>
      <c r="N28" s="13"/>
      <c r="O28" s="28" t="s">
        <v>2</v>
      </c>
      <c r="P28" s="13"/>
      <c r="Q28" s="28">
        <v>13436.17</v>
      </c>
      <c r="R28" s="13"/>
      <c r="S28" s="29">
        <f t="shared" si="1"/>
        <v>162.14275284403914</v>
      </c>
      <c r="T28" s="23"/>
      <c r="U28" s="30"/>
      <c r="V28" s="23"/>
    </row>
    <row r="29" spans="1:22" x14ac:dyDescent="0.25">
      <c r="A29" s="13" t="s">
        <v>49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28">
        <v>6945.02</v>
      </c>
      <c r="N29" s="13"/>
      <c r="O29" s="28" t="s">
        <v>2</v>
      </c>
      <c r="P29" s="13"/>
      <c r="Q29" s="28">
        <v>12771.17</v>
      </c>
      <c r="R29" s="13"/>
      <c r="S29" s="29">
        <f t="shared" si="1"/>
        <v>183.88960722935281</v>
      </c>
      <c r="T29" s="23"/>
      <c r="U29" s="30"/>
      <c r="V29" s="23"/>
    </row>
    <row r="30" spans="1:22" x14ac:dyDescent="0.25">
      <c r="A30" s="13" t="s">
        <v>50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8">
        <v>1341.61</v>
      </c>
      <c r="N30" s="13"/>
      <c r="O30" s="28" t="s">
        <v>2</v>
      </c>
      <c r="P30" s="13"/>
      <c r="Q30" s="28">
        <v>665</v>
      </c>
      <c r="R30" s="13"/>
      <c r="S30" s="29">
        <f t="shared" ref="S30:S85" si="3">Q30/M30*100</f>
        <v>49.567310917479745</v>
      </c>
      <c r="T30" s="23"/>
      <c r="U30" s="30"/>
      <c r="V30" s="23"/>
    </row>
    <row r="31" spans="1:22" x14ac:dyDescent="0.25">
      <c r="A31" s="13" t="s">
        <v>51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8">
        <v>484196.21</v>
      </c>
      <c r="N31" s="13"/>
      <c r="O31" s="28">
        <v>602335</v>
      </c>
      <c r="P31" s="13"/>
      <c r="Q31" s="28">
        <v>521928.58</v>
      </c>
      <c r="R31" s="13"/>
      <c r="S31" s="29">
        <f t="shared" si="3"/>
        <v>107.79278507776837</v>
      </c>
      <c r="T31" s="23"/>
      <c r="U31" s="30">
        <f t="shared" si="2"/>
        <v>86.650880324072148</v>
      </c>
      <c r="V31" s="23"/>
    </row>
    <row r="32" spans="1:22" x14ac:dyDescent="0.25">
      <c r="A32" s="13" t="s">
        <v>52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8">
        <v>484196.21</v>
      </c>
      <c r="N32" s="13"/>
      <c r="O32" s="28" t="s">
        <v>2</v>
      </c>
      <c r="P32" s="13"/>
      <c r="Q32" s="28">
        <v>521928.58</v>
      </c>
      <c r="R32" s="13"/>
      <c r="S32" s="29">
        <f t="shared" si="3"/>
        <v>107.79278507776837</v>
      </c>
      <c r="T32" s="23"/>
      <c r="U32" s="30"/>
      <c r="V32" s="23"/>
    </row>
    <row r="33" spans="1:22" x14ac:dyDescent="0.25">
      <c r="A33" s="13" t="s">
        <v>53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28">
        <v>375444.82</v>
      </c>
      <c r="N33" s="13"/>
      <c r="O33" s="28" t="s">
        <v>2</v>
      </c>
      <c r="P33" s="13"/>
      <c r="Q33" s="28">
        <v>504722.24</v>
      </c>
      <c r="R33" s="13"/>
      <c r="S33" s="29">
        <f t="shared" si="3"/>
        <v>134.43313454158189</v>
      </c>
      <c r="T33" s="23"/>
      <c r="U33" s="30"/>
      <c r="V33" s="23"/>
    </row>
    <row r="34" spans="1:22" x14ac:dyDescent="0.25">
      <c r="A34" s="13" t="s">
        <v>54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28">
        <v>108751.39</v>
      </c>
      <c r="N34" s="13"/>
      <c r="O34" s="28" t="s">
        <v>2</v>
      </c>
      <c r="P34" s="13"/>
      <c r="Q34" s="28">
        <v>17206.34</v>
      </c>
      <c r="R34" s="13"/>
      <c r="S34" s="29">
        <f t="shared" si="3"/>
        <v>15.82171961204358</v>
      </c>
      <c r="T34" s="23"/>
      <c r="U34" s="30"/>
      <c r="V34" s="23"/>
    </row>
    <row r="35" spans="1:22" x14ac:dyDescent="0.25">
      <c r="A35" s="36" t="s">
        <v>24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37">
        <v>505967.44</v>
      </c>
      <c r="N35" s="13"/>
      <c r="O35" s="37">
        <v>677829</v>
      </c>
      <c r="P35" s="13"/>
      <c r="Q35" s="37">
        <v>669751.01</v>
      </c>
      <c r="R35" s="13"/>
      <c r="S35" s="29">
        <f t="shared" si="3"/>
        <v>132.37037742982039</v>
      </c>
      <c r="T35" s="23"/>
      <c r="U35" s="30">
        <f t="shared" si="2"/>
        <v>98.808255474463323</v>
      </c>
      <c r="V35" s="23"/>
    </row>
    <row r="36" spans="1:22" x14ac:dyDescent="0.25">
      <c r="A36" s="13" t="s">
        <v>55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28">
        <v>294523.36</v>
      </c>
      <c r="N36" s="13"/>
      <c r="O36" s="28">
        <v>445590</v>
      </c>
      <c r="P36" s="13"/>
      <c r="Q36" s="28">
        <v>437883.78</v>
      </c>
      <c r="R36" s="13"/>
      <c r="S36" s="29">
        <f t="shared" si="3"/>
        <v>148.67539878670405</v>
      </c>
      <c r="T36" s="23"/>
      <c r="U36" s="30">
        <f t="shared" si="0"/>
        <v>98.270558136403423</v>
      </c>
      <c r="V36" s="23"/>
    </row>
    <row r="37" spans="1:22" x14ac:dyDescent="0.25">
      <c r="A37" s="13" t="s">
        <v>56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8">
        <v>229662.58</v>
      </c>
      <c r="N37" s="13"/>
      <c r="O37" s="28" t="s">
        <v>2</v>
      </c>
      <c r="P37" s="13"/>
      <c r="Q37" s="28">
        <v>343599.03</v>
      </c>
      <c r="R37" s="13"/>
      <c r="S37" s="29">
        <f t="shared" si="3"/>
        <v>149.61036752264997</v>
      </c>
      <c r="T37" s="23"/>
      <c r="U37" s="30"/>
      <c r="V37" s="23"/>
    </row>
    <row r="38" spans="1:22" x14ac:dyDescent="0.25">
      <c r="A38" s="13" t="s">
        <v>57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28" t="s">
        <v>2</v>
      </c>
      <c r="N38" s="13"/>
      <c r="O38" s="28" t="s">
        <v>2</v>
      </c>
      <c r="P38" s="13"/>
      <c r="Q38" s="28">
        <v>343599.03</v>
      </c>
      <c r="R38" s="13"/>
      <c r="S38" s="29"/>
      <c r="T38" s="23"/>
      <c r="U38" s="30"/>
      <c r="V38" s="23"/>
    </row>
    <row r="39" spans="1:22" x14ac:dyDescent="0.25">
      <c r="A39" s="13" t="s">
        <v>58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8">
        <v>26966.400000000001</v>
      </c>
      <c r="N39" s="13"/>
      <c r="O39" s="28" t="s">
        <v>2</v>
      </c>
      <c r="P39" s="13"/>
      <c r="Q39" s="28">
        <v>37590.93</v>
      </c>
      <c r="R39" s="13"/>
      <c r="S39" s="29">
        <f t="shared" si="3"/>
        <v>139.39914115343538</v>
      </c>
      <c r="T39" s="23"/>
      <c r="U39" s="30"/>
      <c r="V39" s="23"/>
    </row>
    <row r="40" spans="1:22" x14ac:dyDescent="0.25">
      <c r="A40" s="13" t="s">
        <v>59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28">
        <v>26966.400000000001</v>
      </c>
      <c r="N40" s="13"/>
      <c r="O40" s="28" t="s">
        <v>2</v>
      </c>
      <c r="P40" s="13"/>
      <c r="Q40" s="28">
        <v>37590.93</v>
      </c>
      <c r="R40" s="13"/>
      <c r="S40" s="29">
        <f t="shared" si="3"/>
        <v>139.39914115343538</v>
      </c>
      <c r="T40" s="23"/>
      <c r="U40" s="30"/>
      <c r="V40" s="23"/>
    </row>
    <row r="41" spans="1:22" x14ac:dyDescent="0.25">
      <c r="A41" s="13" t="s">
        <v>60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28">
        <v>37894.379999999997</v>
      </c>
      <c r="N41" s="13"/>
      <c r="O41" s="28" t="s">
        <v>2</v>
      </c>
      <c r="P41" s="13"/>
      <c r="Q41" s="28">
        <v>56693.82</v>
      </c>
      <c r="R41" s="13"/>
      <c r="S41" s="29">
        <f t="shared" si="3"/>
        <v>149.61010049511302</v>
      </c>
      <c r="T41" s="23"/>
      <c r="U41" s="30"/>
      <c r="V41" s="23"/>
    </row>
    <row r="42" spans="1:22" x14ac:dyDescent="0.25">
      <c r="A42" s="13" t="s">
        <v>61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28">
        <v>37894.379999999997</v>
      </c>
      <c r="N42" s="13"/>
      <c r="O42" s="28" t="s">
        <v>2</v>
      </c>
      <c r="P42" s="13"/>
      <c r="Q42" s="28">
        <v>56693.82</v>
      </c>
      <c r="R42" s="13"/>
      <c r="S42" s="29">
        <f t="shared" si="3"/>
        <v>149.61010049511302</v>
      </c>
      <c r="T42" s="23"/>
      <c r="U42" s="30"/>
      <c r="V42" s="23"/>
    </row>
    <row r="43" spans="1:22" x14ac:dyDescent="0.25">
      <c r="A43" s="13" t="s">
        <v>62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28">
        <v>210267.79</v>
      </c>
      <c r="N43" s="13"/>
      <c r="O43" s="28">
        <v>231664</v>
      </c>
      <c r="P43" s="13"/>
      <c r="Q43" s="28">
        <v>231307.69</v>
      </c>
      <c r="R43" s="13"/>
      <c r="S43" s="29">
        <f t="shared" si="3"/>
        <v>110.0062401378737</v>
      </c>
      <c r="T43" s="23"/>
      <c r="U43" s="30">
        <f t="shared" si="0"/>
        <v>99.846195351888952</v>
      </c>
      <c r="V43" s="23"/>
    </row>
    <row r="44" spans="1:22" x14ac:dyDescent="0.25">
      <c r="A44" s="13" t="s">
        <v>63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28">
        <v>14170.74</v>
      </c>
      <c r="N44" s="13"/>
      <c r="O44" s="28" t="s">
        <v>2</v>
      </c>
      <c r="P44" s="13"/>
      <c r="Q44" s="28">
        <v>20680.650000000001</v>
      </c>
      <c r="R44" s="13"/>
      <c r="S44" s="29">
        <f t="shared" si="3"/>
        <v>145.9390970408038</v>
      </c>
      <c r="T44" s="23"/>
      <c r="U44" s="30"/>
      <c r="V44" s="23"/>
    </row>
    <row r="45" spans="1:22" x14ac:dyDescent="0.25">
      <c r="A45" s="13" t="s">
        <v>64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28">
        <v>4953.4399999999996</v>
      </c>
      <c r="N45" s="13"/>
      <c r="O45" s="28" t="s">
        <v>2</v>
      </c>
      <c r="P45" s="13"/>
      <c r="Q45" s="28">
        <v>10346.450000000001</v>
      </c>
      <c r="R45" s="13"/>
      <c r="S45" s="29">
        <f t="shared" si="3"/>
        <v>208.87403501405086</v>
      </c>
      <c r="T45" s="23"/>
      <c r="U45" s="30"/>
      <c r="V45" s="23"/>
    </row>
    <row r="46" spans="1:22" x14ac:dyDescent="0.25">
      <c r="A46" s="13" t="s">
        <v>65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28">
        <v>9154.7999999999993</v>
      </c>
      <c r="N46" s="13"/>
      <c r="O46" s="28" t="s">
        <v>2</v>
      </c>
      <c r="P46" s="13"/>
      <c r="Q46" s="28">
        <v>10334.200000000001</v>
      </c>
      <c r="R46" s="13"/>
      <c r="S46" s="29">
        <f t="shared" si="3"/>
        <v>112.88285926508499</v>
      </c>
      <c r="T46" s="23"/>
      <c r="U46" s="30"/>
      <c r="V46" s="23"/>
    </row>
    <row r="47" spans="1:22" x14ac:dyDescent="0.25">
      <c r="A47" s="13" t="s">
        <v>66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28">
        <v>21682.15</v>
      </c>
      <c r="N47" s="13"/>
      <c r="O47" s="28" t="s">
        <v>2</v>
      </c>
      <c r="P47" s="13"/>
      <c r="Q47" s="28">
        <v>25888.99</v>
      </c>
      <c r="R47" s="13"/>
      <c r="S47" s="29">
        <f t="shared" si="3"/>
        <v>119.40231941943027</v>
      </c>
      <c r="T47" s="23"/>
      <c r="U47" s="30"/>
      <c r="V47" s="23"/>
    </row>
    <row r="48" spans="1:22" x14ac:dyDescent="0.25">
      <c r="A48" s="13" t="s">
        <v>67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28">
        <v>7833.91</v>
      </c>
      <c r="N48" s="13"/>
      <c r="O48" s="28" t="s">
        <v>2</v>
      </c>
      <c r="P48" s="13"/>
      <c r="Q48" s="28">
        <v>11735.46</v>
      </c>
      <c r="R48" s="13"/>
      <c r="S48" s="29">
        <f t="shared" si="3"/>
        <v>149.80335490195827</v>
      </c>
      <c r="T48" s="23"/>
      <c r="U48" s="30"/>
      <c r="V48" s="23"/>
    </row>
    <row r="49" spans="1:22" x14ac:dyDescent="0.25">
      <c r="A49" s="13" t="s">
        <v>68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28">
        <v>8630.51</v>
      </c>
      <c r="N49" s="13"/>
      <c r="O49" s="28" t="s">
        <v>2</v>
      </c>
      <c r="P49" s="13"/>
      <c r="Q49" s="28">
        <v>9051.7800000000007</v>
      </c>
      <c r="R49" s="13"/>
      <c r="S49" s="29">
        <f t="shared" si="3"/>
        <v>104.88117156460048</v>
      </c>
      <c r="T49" s="23"/>
      <c r="U49" s="30"/>
      <c r="V49" s="23"/>
    </row>
    <row r="50" spans="1:22" x14ac:dyDescent="0.25">
      <c r="A50" s="13" t="s">
        <v>69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28">
        <v>4069.9</v>
      </c>
      <c r="N50" s="13"/>
      <c r="O50" s="28" t="s">
        <v>2</v>
      </c>
      <c r="P50" s="13"/>
      <c r="Q50" s="28">
        <v>3164.75</v>
      </c>
      <c r="R50" s="13"/>
      <c r="S50" s="29">
        <f t="shared" si="3"/>
        <v>77.75989582053613</v>
      </c>
      <c r="T50" s="23"/>
      <c r="U50" s="30"/>
      <c r="V50" s="23"/>
    </row>
    <row r="51" spans="1:22" x14ac:dyDescent="0.25">
      <c r="A51" s="13" t="s">
        <v>70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28">
        <v>1147.83</v>
      </c>
      <c r="N51" s="13"/>
      <c r="O51" s="28" t="s">
        <v>2</v>
      </c>
      <c r="P51" s="13"/>
      <c r="Q51" s="28">
        <v>1937</v>
      </c>
      <c r="R51" s="13"/>
      <c r="S51" s="29">
        <f t="shared" si="3"/>
        <v>168.75321258374498</v>
      </c>
      <c r="T51" s="23"/>
      <c r="U51" s="30"/>
      <c r="V51" s="23"/>
    </row>
    <row r="52" spans="1:22" x14ac:dyDescent="0.25">
      <c r="A52" s="13" t="s">
        <v>71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28">
        <v>159254.9</v>
      </c>
      <c r="N52" s="13"/>
      <c r="O52" s="28" t="s">
        <v>2</v>
      </c>
      <c r="P52" s="13"/>
      <c r="Q52" s="28">
        <f>Q53+Q54+Q55+Q56+Q57+Q58+Q59+Q60+Q61</f>
        <v>166475.82</v>
      </c>
      <c r="R52" s="13"/>
      <c r="S52" s="29">
        <f t="shared" si="3"/>
        <v>104.53419015678639</v>
      </c>
      <c r="T52" s="23"/>
      <c r="U52" s="30"/>
      <c r="V52" s="23"/>
    </row>
    <row r="53" spans="1:22" x14ac:dyDescent="0.25">
      <c r="A53" s="13" t="s">
        <v>72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28">
        <v>6390.32</v>
      </c>
      <c r="N53" s="13"/>
      <c r="O53" s="28" t="s">
        <v>2</v>
      </c>
      <c r="P53" s="13"/>
      <c r="Q53" s="28">
        <v>14394.06</v>
      </c>
      <c r="R53" s="13"/>
      <c r="S53" s="29">
        <f t="shared" si="3"/>
        <v>225.24787491080258</v>
      </c>
      <c r="T53" s="23"/>
      <c r="U53" s="30"/>
      <c r="V53" s="23"/>
    </row>
    <row r="54" spans="1:22" x14ac:dyDescent="0.25">
      <c r="A54" s="13" t="s">
        <v>73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28">
        <v>31734.799999999999</v>
      </c>
      <c r="N54" s="13"/>
      <c r="O54" s="28" t="s">
        <v>2</v>
      </c>
      <c r="P54" s="13"/>
      <c r="Q54" s="28">
        <v>5845.33</v>
      </c>
      <c r="R54" s="13"/>
      <c r="S54" s="29">
        <f t="shared" si="3"/>
        <v>18.419306250551447</v>
      </c>
      <c r="T54" s="23"/>
      <c r="U54" s="30"/>
      <c r="V54" s="23"/>
    </row>
    <row r="55" spans="1:22" x14ac:dyDescent="0.25">
      <c r="A55" s="13" t="s">
        <v>74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28">
        <v>7066.59</v>
      </c>
      <c r="N55" s="13"/>
      <c r="O55" s="28" t="s">
        <v>2</v>
      </c>
      <c r="P55" s="13"/>
      <c r="Q55" s="28">
        <v>7894.86</v>
      </c>
      <c r="R55" s="13"/>
      <c r="S55" s="29">
        <f t="shared" si="3"/>
        <v>111.72092904781515</v>
      </c>
      <c r="T55" s="23"/>
      <c r="U55" s="30"/>
      <c r="V55" s="23"/>
    </row>
    <row r="56" spans="1:22" x14ac:dyDescent="0.25">
      <c r="A56" s="13" t="s">
        <v>75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28">
        <v>222.24</v>
      </c>
      <c r="N56" s="13"/>
      <c r="O56" s="28" t="s">
        <v>2</v>
      </c>
      <c r="P56" s="13"/>
      <c r="Q56" s="28">
        <v>353.55</v>
      </c>
      <c r="R56" s="13"/>
      <c r="S56" s="29">
        <f t="shared" si="3"/>
        <v>159.08477321814254</v>
      </c>
      <c r="T56" s="23"/>
      <c r="U56" s="30"/>
      <c r="V56" s="23"/>
    </row>
    <row r="57" spans="1:22" x14ac:dyDescent="0.25">
      <c r="A57" s="13" t="s">
        <v>76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28">
        <v>8075.57</v>
      </c>
      <c r="N57" s="13"/>
      <c r="O57" s="28" t="s">
        <v>2</v>
      </c>
      <c r="P57" s="13"/>
      <c r="Q57" s="28">
        <v>7827.02</v>
      </c>
      <c r="R57" s="13"/>
      <c r="S57" s="29">
        <f t="shared" si="3"/>
        <v>96.922198680712341</v>
      </c>
      <c r="T57" s="23"/>
      <c r="U57" s="30"/>
      <c r="V57" s="23"/>
    </row>
    <row r="58" spans="1:22" x14ac:dyDescent="0.25">
      <c r="A58" s="13" t="s">
        <v>236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28">
        <v>2159</v>
      </c>
      <c r="N58" s="13"/>
      <c r="O58" s="28" t="s">
        <v>2</v>
      </c>
      <c r="P58" s="13"/>
      <c r="Q58" s="28">
        <v>0</v>
      </c>
      <c r="R58" s="13"/>
      <c r="S58" s="29">
        <f t="shared" si="3"/>
        <v>0</v>
      </c>
      <c r="T58" s="23"/>
      <c r="U58" s="30"/>
      <c r="V58" s="23"/>
    </row>
    <row r="59" spans="1:22" x14ac:dyDescent="0.25">
      <c r="A59" s="13" t="s">
        <v>77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28">
        <v>71219.070000000007</v>
      </c>
      <c r="N59" s="13"/>
      <c r="O59" s="28" t="s">
        <v>2</v>
      </c>
      <c r="P59" s="13"/>
      <c r="Q59" s="28">
        <v>89650.9</v>
      </c>
      <c r="R59" s="13"/>
      <c r="S59" s="29">
        <f t="shared" si="3"/>
        <v>125.88046993593147</v>
      </c>
      <c r="T59" s="23"/>
      <c r="U59" s="30"/>
      <c r="V59" s="23"/>
    </row>
    <row r="60" spans="1:22" x14ac:dyDescent="0.25">
      <c r="A60" s="13" t="s">
        <v>78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28">
        <v>3434.9</v>
      </c>
      <c r="N60" s="13"/>
      <c r="O60" s="28" t="s">
        <v>2</v>
      </c>
      <c r="P60" s="13"/>
      <c r="Q60" s="28">
        <v>11260.36</v>
      </c>
      <c r="R60" s="13"/>
      <c r="S60" s="29">
        <f t="shared" si="3"/>
        <v>327.82206177763544</v>
      </c>
      <c r="T60" s="23"/>
      <c r="U60" s="30"/>
      <c r="V60" s="23"/>
    </row>
    <row r="61" spans="1:22" x14ac:dyDescent="0.25">
      <c r="A61" s="13" t="s">
        <v>79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28">
        <v>28952.41</v>
      </c>
      <c r="N61" s="13"/>
      <c r="O61" s="28" t="s">
        <v>2</v>
      </c>
      <c r="P61" s="13"/>
      <c r="Q61" s="28">
        <v>29249.74</v>
      </c>
      <c r="R61" s="13"/>
      <c r="S61" s="29">
        <f t="shared" si="3"/>
        <v>101.02696114071334</v>
      </c>
      <c r="T61" s="23"/>
      <c r="U61" s="30"/>
      <c r="V61" s="23"/>
    </row>
    <row r="62" spans="1:22" x14ac:dyDescent="0.25">
      <c r="A62" s="13" t="s">
        <v>80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28">
        <v>2215.65</v>
      </c>
      <c r="N62" s="13"/>
      <c r="O62" s="28" t="s">
        <v>2</v>
      </c>
      <c r="P62" s="13"/>
      <c r="Q62" s="28">
        <v>2659</v>
      </c>
      <c r="R62" s="13"/>
      <c r="S62" s="29">
        <f t="shared" si="3"/>
        <v>120.00992936610024</v>
      </c>
      <c r="T62" s="23"/>
      <c r="U62" s="30"/>
      <c r="V62" s="23"/>
    </row>
    <row r="63" spans="1:22" x14ac:dyDescent="0.25">
      <c r="A63" s="13" t="s">
        <v>81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28">
        <v>2215.65</v>
      </c>
      <c r="N63" s="13"/>
      <c r="O63" s="28" t="s">
        <v>2</v>
      </c>
      <c r="P63" s="13"/>
      <c r="Q63" s="28">
        <v>2659</v>
      </c>
      <c r="R63" s="13"/>
      <c r="S63" s="29">
        <f t="shared" si="3"/>
        <v>120.00992936610024</v>
      </c>
      <c r="T63" s="23"/>
      <c r="U63" s="30"/>
      <c r="V63" s="23"/>
    </row>
    <row r="64" spans="1:22" x14ac:dyDescent="0.25">
      <c r="A64" s="13" t="s">
        <v>82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28">
        <v>12944.35</v>
      </c>
      <c r="N64" s="13"/>
      <c r="O64" s="28" t="s">
        <v>2</v>
      </c>
      <c r="P64" s="13"/>
      <c r="Q64" s="28">
        <v>15603.23</v>
      </c>
      <c r="R64" s="13"/>
      <c r="S64" s="29">
        <f t="shared" si="3"/>
        <v>120.54085373155084</v>
      </c>
      <c r="T64" s="23"/>
      <c r="U64" s="30"/>
      <c r="V64" s="23"/>
    </row>
    <row r="65" spans="1:22" x14ac:dyDescent="0.25">
      <c r="A65" s="13" t="s">
        <v>83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28">
        <v>10008.6</v>
      </c>
      <c r="N65" s="13"/>
      <c r="O65" s="28" t="s">
        <v>2</v>
      </c>
      <c r="P65" s="13"/>
      <c r="Q65" s="28">
        <v>10842.08</v>
      </c>
      <c r="R65" s="13"/>
      <c r="S65" s="29">
        <f t="shared" si="3"/>
        <v>108.32763823112124</v>
      </c>
      <c r="T65" s="23"/>
      <c r="U65" s="30"/>
      <c r="V65" s="23"/>
    </row>
    <row r="66" spans="1:22" x14ac:dyDescent="0.25">
      <c r="A66" s="13" t="s">
        <v>84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28">
        <v>1332.73</v>
      </c>
      <c r="N66" s="13"/>
      <c r="O66" s="28" t="s">
        <v>2</v>
      </c>
      <c r="P66" s="13"/>
      <c r="Q66" s="28">
        <v>2478.15</v>
      </c>
      <c r="R66" s="13"/>
      <c r="S66" s="29">
        <f t="shared" si="3"/>
        <v>185.94539028910583</v>
      </c>
      <c r="T66" s="23"/>
      <c r="U66" s="30"/>
      <c r="V66" s="23"/>
    </row>
    <row r="67" spans="1:22" x14ac:dyDescent="0.25">
      <c r="A67" s="13" t="s">
        <v>85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28">
        <v>1402.53</v>
      </c>
      <c r="N67" s="13"/>
      <c r="O67" s="28" t="s">
        <v>2</v>
      </c>
      <c r="P67" s="13"/>
      <c r="Q67" s="28">
        <v>1232.3800000000001</v>
      </c>
      <c r="R67" s="13"/>
      <c r="S67" s="29">
        <f t="shared" si="3"/>
        <v>87.868352192109981</v>
      </c>
      <c r="T67" s="23"/>
      <c r="U67" s="30"/>
      <c r="V67" s="23"/>
    </row>
    <row r="68" spans="1:22" x14ac:dyDescent="0.25">
      <c r="A68" s="13" t="s">
        <v>86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28">
        <v>200.03</v>
      </c>
      <c r="N68" s="13"/>
      <c r="O68" s="28" t="s">
        <v>2</v>
      </c>
      <c r="P68" s="13"/>
      <c r="Q68" s="28">
        <v>921.5</v>
      </c>
      <c r="R68" s="13"/>
      <c r="S68" s="29">
        <f t="shared" si="3"/>
        <v>460.68089786532022</v>
      </c>
      <c r="T68" s="23"/>
      <c r="U68" s="30"/>
      <c r="V68" s="23"/>
    </row>
    <row r="69" spans="1:22" x14ac:dyDescent="0.25">
      <c r="A69" s="13" t="s">
        <v>87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28">
        <v>0</v>
      </c>
      <c r="N69" s="13"/>
      <c r="O69" s="28" t="s">
        <v>2</v>
      </c>
      <c r="P69" s="13"/>
      <c r="Q69" s="28">
        <v>129.12</v>
      </c>
      <c r="R69" s="13"/>
      <c r="S69" s="29"/>
      <c r="T69" s="23"/>
      <c r="U69" s="30"/>
      <c r="V69" s="23"/>
    </row>
    <row r="70" spans="1:22" x14ac:dyDescent="0.25">
      <c r="A70" s="13" t="s">
        <v>237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28">
        <v>0.46</v>
      </c>
      <c r="N70" s="13"/>
      <c r="O70" s="28" t="s">
        <v>2</v>
      </c>
      <c r="P70" s="13"/>
      <c r="Q70" s="28">
        <v>0</v>
      </c>
      <c r="R70" s="13"/>
      <c r="S70" s="29">
        <f t="shared" si="3"/>
        <v>0</v>
      </c>
      <c r="T70" s="23"/>
      <c r="U70" s="30"/>
      <c r="V70" s="23"/>
    </row>
    <row r="71" spans="1:22" x14ac:dyDescent="0.25">
      <c r="A71" s="13" t="s">
        <v>88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28">
        <v>1176.29</v>
      </c>
      <c r="N71" s="13"/>
      <c r="O71" s="28">
        <v>575</v>
      </c>
      <c r="P71" s="13"/>
      <c r="Q71" s="28">
        <v>559.54</v>
      </c>
      <c r="R71" s="13"/>
      <c r="S71" s="29">
        <f t="shared" si="3"/>
        <v>47.568201718963863</v>
      </c>
      <c r="T71" s="23"/>
      <c r="U71" s="30">
        <f t="shared" si="0"/>
        <v>97.311304347826081</v>
      </c>
      <c r="V71" s="23"/>
    </row>
    <row r="72" spans="1:22" x14ac:dyDescent="0.25">
      <c r="A72" s="13" t="s">
        <v>89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28">
        <v>1176.29</v>
      </c>
      <c r="N72" s="13"/>
      <c r="O72" s="28" t="s">
        <v>2</v>
      </c>
      <c r="P72" s="13"/>
      <c r="Q72" s="28">
        <v>559.54</v>
      </c>
      <c r="R72" s="13"/>
      <c r="S72" s="29">
        <f t="shared" si="3"/>
        <v>47.568201718963863</v>
      </c>
      <c r="T72" s="23"/>
      <c r="U72" s="30"/>
      <c r="V72" s="23"/>
    </row>
    <row r="73" spans="1:22" x14ac:dyDescent="0.25">
      <c r="A73" s="13" t="s">
        <v>90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28">
        <v>1176.29</v>
      </c>
      <c r="N73" s="13"/>
      <c r="O73" s="28" t="s">
        <v>2</v>
      </c>
      <c r="P73" s="13"/>
      <c r="Q73" s="28">
        <v>559.54</v>
      </c>
      <c r="R73" s="13"/>
      <c r="S73" s="29">
        <f t="shared" si="3"/>
        <v>47.568201718963863</v>
      </c>
      <c r="T73" s="23"/>
      <c r="U73" s="30"/>
      <c r="V73" s="23"/>
    </row>
    <row r="74" spans="1:22" x14ac:dyDescent="0.25">
      <c r="A74" s="36" t="s">
        <v>25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37">
        <v>81101.38</v>
      </c>
      <c r="N74" s="13"/>
      <c r="O74" s="37">
        <v>77788</v>
      </c>
      <c r="P74" s="13"/>
      <c r="Q74" s="37">
        <v>45186.96</v>
      </c>
      <c r="R74" s="13"/>
      <c r="S74" s="29">
        <f t="shared" si="3"/>
        <v>55.716635154666903</v>
      </c>
      <c r="T74" s="23"/>
      <c r="U74" s="30">
        <f t="shared" si="0"/>
        <v>58.089885329356719</v>
      </c>
      <c r="V74" s="23"/>
    </row>
    <row r="75" spans="1:22" x14ac:dyDescent="0.25">
      <c r="A75" s="13" t="s">
        <v>91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28" t="s">
        <v>2</v>
      </c>
      <c r="N75" s="13"/>
      <c r="O75" s="28">
        <v>3750</v>
      </c>
      <c r="P75" s="13"/>
      <c r="Q75" s="28">
        <v>3739.74</v>
      </c>
      <c r="R75" s="13"/>
      <c r="S75" s="29"/>
      <c r="T75" s="23"/>
      <c r="U75" s="30">
        <f t="shared" si="0"/>
        <v>99.726399999999998</v>
      </c>
      <c r="V75" s="23"/>
    </row>
    <row r="76" spans="1:22" x14ac:dyDescent="0.25">
      <c r="A76" s="13" t="s">
        <v>92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28" t="s">
        <v>2</v>
      </c>
      <c r="N76" s="13"/>
      <c r="O76" s="28" t="s">
        <v>2</v>
      </c>
      <c r="P76" s="13"/>
      <c r="Q76" s="28">
        <v>3739.74</v>
      </c>
      <c r="R76" s="13"/>
      <c r="S76" s="29"/>
      <c r="T76" s="23"/>
      <c r="U76" s="30"/>
      <c r="V76" s="23"/>
    </row>
    <row r="77" spans="1:22" x14ac:dyDescent="0.25">
      <c r="A77" s="13" t="s">
        <v>93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28" t="s">
        <v>2</v>
      </c>
      <c r="N77" s="13"/>
      <c r="O77" s="28" t="s">
        <v>2</v>
      </c>
      <c r="P77" s="13"/>
      <c r="Q77" s="28">
        <v>3739.74</v>
      </c>
      <c r="R77" s="13"/>
      <c r="S77" s="29"/>
      <c r="T77" s="23"/>
      <c r="U77" s="30"/>
      <c r="V77" s="23"/>
    </row>
    <row r="78" spans="1:22" x14ac:dyDescent="0.25">
      <c r="A78" s="13" t="s">
        <v>94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28">
        <v>35346.379999999997</v>
      </c>
      <c r="N78" s="13"/>
      <c r="O78" s="28">
        <v>74038</v>
      </c>
      <c r="P78" s="13"/>
      <c r="Q78" s="28">
        <v>41447.22</v>
      </c>
      <c r="R78" s="13"/>
      <c r="S78" s="29">
        <f t="shared" si="3"/>
        <v>117.26015507104263</v>
      </c>
      <c r="T78" s="23"/>
      <c r="U78" s="30">
        <f t="shared" si="0"/>
        <v>55.981009751749099</v>
      </c>
      <c r="V78" s="23"/>
    </row>
    <row r="79" spans="1:22" x14ac:dyDescent="0.25">
      <c r="A79" s="13" t="s">
        <v>95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28">
        <v>22961.38</v>
      </c>
      <c r="N79" s="13"/>
      <c r="O79" s="28" t="s">
        <v>2</v>
      </c>
      <c r="P79" s="13"/>
      <c r="Q79" s="28">
        <v>20597.22</v>
      </c>
      <c r="R79" s="13"/>
      <c r="S79" s="29">
        <f t="shared" si="3"/>
        <v>89.703754739479947</v>
      </c>
      <c r="T79" s="23"/>
      <c r="U79" s="30"/>
      <c r="V79" s="23"/>
    </row>
    <row r="80" spans="1:22" x14ac:dyDescent="0.25">
      <c r="A80" s="13" t="s">
        <v>96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28">
        <v>9374.14</v>
      </c>
      <c r="N80" s="13"/>
      <c r="O80" s="28" t="s">
        <v>2</v>
      </c>
      <c r="P80" s="13"/>
      <c r="Q80" s="28">
        <v>10543.5</v>
      </c>
      <c r="R80" s="13"/>
      <c r="S80" s="29">
        <f t="shared" si="3"/>
        <v>112.4743176440719</v>
      </c>
      <c r="T80" s="23"/>
      <c r="U80" s="30"/>
      <c r="V80" s="23"/>
    </row>
    <row r="81" spans="1:22" x14ac:dyDescent="0.25">
      <c r="A81" s="13" t="s">
        <v>238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28">
        <v>8380.56</v>
      </c>
      <c r="N81" s="13"/>
      <c r="O81" s="28" t="s">
        <v>2</v>
      </c>
      <c r="P81" s="13"/>
      <c r="Q81" s="28">
        <v>10053.719999999999</v>
      </c>
      <c r="R81" s="13"/>
      <c r="S81" s="29">
        <f t="shared" si="3"/>
        <v>119.96477562358601</v>
      </c>
      <c r="T81" s="23"/>
      <c r="U81" s="30"/>
      <c r="V81" s="23"/>
    </row>
    <row r="82" spans="1:22" x14ac:dyDescent="0.25">
      <c r="A82" s="13" t="s">
        <v>97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28">
        <v>5206.68</v>
      </c>
      <c r="N82" s="13"/>
      <c r="O82" s="28" t="s">
        <v>2</v>
      </c>
      <c r="P82" s="13"/>
      <c r="Q82" s="28">
        <v>10053.719999999999</v>
      </c>
      <c r="R82" s="13"/>
      <c r="S82" s="29">
        <f t="shared" si="3"/>
        <v>193.09271935283135</v>
      </c>
      <c r="T82" s="23"/>
      <c r="U82" s="30"/>
      <c r="V82" s="23"/>
    </row>
    <row r="83" spans="1:22" x14ac:dyDescent="0.25">
      <c r="A83" s="13" t="s">
        <v>98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28">
        <v>12385</v>
      </c>
      <c r="N83" s="13"/>
      <c r="O83" s="28" t="s">
        <v>2</v>
      </c>
      <c r="P83" s="13"/>
      <c r="Q83" s="28">
        <v>20850</v>
      </c>
      <c r="R83" s="13"/>
      <c r="S83" s="29">
        <f t="shared" si="3"/>
        <v>168.34880904319743</v>
      </c>
      <c r="T83" s="23"/>
      <c r="U83" s="30"/>
      <c r="V83" s="23"/>
    </row>
    <row r="84" spans="1:22" x14ac:dyDescent="0.25">
      <c r="A84" s="13" t="s">
        <v>99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28">
        <v>12385</v>
      </c>
      <c r="N84" s="13"/>
      <c r="O84" s="28" t="s">
        <v>2</v>
      </c>
      <c r="P84" s="13"/>
      <c r="Q84" s="28">
        <v>20850</v>
      </c>
      <c r="R84" s="13"/>
      <c r="S84" s="29">
        <f t="shared" si="3"/>
        <v>168.34880904319743</v>
      </c>
      <c r="T84" s="23"/>
      <c r="U84" s="30"/>
      <c r="V84" s="23"/>
    </row>
    <row r="85" spans="1:22" s="12" customFormat="1" x14ac:dyDescent="0.25">
      <c r="A85" s="38" t="s">
        <v>239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40">
        <v>45755</v>
      </c>
      <c r="N85" s="41"/>
      <c r="O85" s="38" t="s">
        <v>2</v>
      </c>
      <c r="P85" s="39"/>
      <c r="Q85" s="40">
        <v>0</v>
      </c>
      <c r="R85" s="41"/>
      <c r="S85" s="29">
        <f t="shared" si="3"/>
        <v>0</v>
      </c>
      <c r="T85" s="23"/>
      <c r="U85" s="30"/>
      <c r="V85" s="23"/>
    </row>
  </sheetData>
  <mergeCells count="440"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57:L57"/>
    <mergeCell ref="M57:N57"/>
    <mergeCell ref="O57:P57"/>
    <mergeCell ref="Q57:R57"/>
    <mergeCell ref="S57:T57"/>
    <mergeCell ref="U57:V57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58:V58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70:L70"/>
    <mergeCell ref="M70:N70"/>
    <mergeCell ref="O70:P70"/>
    <mergeCell ref="Q70:R70"/>
    <mergeCell ref="S70:T70"/>
    <mergeCell ref="U70:V70"/>
    <mergeCell ref="A81:L81"/>
    <mergeCell ref="M81:N81"/>
    <mergeCell ref="O81:P81"/>
    <mergeCell ref="Q81:R81"/>
    <mergeCell ref="S81:T81"/>
    <mergeCell ref="U81:V81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0"/>
  <sheetViews>
    <sheetView topLeftCell="A13" workbookViewId="0">
      <selection activeCell="Q37" sqref="Q37:R37"/>
    </sheetView>
  </sheetViews>
  <sheetFormatPr defaultRowHeight="15" x14ac:dyDescent="0.25"/>
  <cols>
    <col min="4" max="4" width="10.140625" customWidth="1"/>
  </cols>
  <sheetData>
    <row r="1" spans="1:22" x14ac:dyDescent="0.25">
      <c r="A1" s="13" t="s">
        <v>0</v>
      </c>
      <c r="B1" s="13"/>
      <c r="C1" s="1" t="s">
        <v>1</v>
      </c>
      <c r="D1" s="2">
        <v>46097.544875497682</v>
      </c>
    </row>
    <row r="2" spans="1:22" x14ac:dyDescent="0.25">
      <c r="A2" s="13" t="s">
        <v>2</v>
      </c>
      <c r="B2" s="13"/>
      <c r="C2" s="1" t="s">
        <v>3</v>
      </c>
      <c r="D2" s="3">
        <v>46097.544875497682</v>
      </c>
    </row>
    <row r="3" spans="1:22" x14ac:dyDescent="0.25">
      <c r="A3" s="13" t="s">
        <v>4</v>
      </c>
      <c r="B3" s="13"/>
    </row>
    <row r="4" spans="1:22" x14ac:dyDescent="0.25">
      <c r="A4" s="13" t="s">
        <v>5</v>
      </c>
      <c r="B4" s="13"/>
    </row>
    <row r="5" spans="1:22" x14ac:dyDescent="0.25">
      <c r="A5" s="13" t="s">
        <v>6</v>
      </c>
      <c r="B5" s="13"/>
    </row>
    <row r="6" spans="1:22" s="6" customFormat="1" ht="18.75" x14ac:dyDescent="0.3">
      <c r="A6" s="42" t="s">
        <v>100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2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2" x14ac:dyDescent="0.25">
      <c r="A14" s="44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44" t="s">
        <v>10</v>
      </c>
      <c r="N14" s="13"/>
      <c r="O14" s="44" t="s">
        <v>11</v>
      </c>
      <c r="P14" s="13"/>
      <c r="Q14" s="44" t="s">
        <v>12</v>
      </c>
      <c r="R14" s="13"/>
      <c r="S14" s="44" t="s">
        <v>13</v>
      </c>
      <c r="T14" s="13"/>
      <c r="U14" s="44" t="s">
        <v>14</v>
      </c>
      <c r="V14" s="13"/>
    </row>
    <row r="15" spans="1:22" x14ac:dyDescent="0.25">
      <c r="A15" s="44" t="s">
        <v>101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44" t="s">
        <v>16</v>
      </c>
      <c r="N15" s="13"/>
      <c r="O15" s="44" t="s">
        <v>17</v>
      </c>
      <c r="P15" s="13"/>
      <c r="Q15" s="44" t="s">
        <v>18</v>
      </c>
      <c r="R15" s="13"/>
      <c r="S15" s="44" t="s">
        <v>19</v>
      </c>
      <c r="T15" s="13"/>
      <c r="U15" s="44" t="s">
        <v>20</v>
      </c>
      <c r="V15" s="13"/>
    </row>
    <row r="16" spans="1:22" x14ac:dyDescent="0.25">
      <c r="A16" s="45" t="s">
        <v>102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46">
        <v>584038.77</v>
      </c>
      <c r="N16" s="13"/>
      <c r="O16" s="46">
        <v>747972</v>
      </c>
      <c r="P16" s="13"/>
      <c r="Q16" s="46">
        <v>647060.59</v>
      </c>
      <c r="R16" s="13"/>
      <c r="S16" s="47">
        <f>Q16/M16*100</f>
        <v>110.79069117277949</v>
      </c>
      <c r="T16" s="48"/>
      <c r="U16" s="49">
        <f t="shared" ref="U16:U25" si="0">Q16/O16*100</f>
        <v>86.508664762852078</v>
      </c>
      <c r="V16" s="23"/>
    </row>
    <row r="17" spans="1:22" x14ac:dyDescent="0.25">
      <c r="A17" s="50" t="s">
        <v>103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51">
        <v>484196.21</v>
      </c>
      <c r="N17" s="13"/>
      <c r="O17" s="51">
        <v>602335</v>
      </c>
      <c r="P17" s="13"/>
      <c r="Q17" s="51">
        <v>521928.58</v>
      </c>
      <c r="R17" s="13"/>
      <c r="S17" s="52">
        <f>Q17/M17*100</f>
        <v>107.79278507776837</v>
      </c>
      <c r="T17" s="23"/>
      <c r="U17" s="52">
        <f t="shared" si="0"/>
        <v>86.650880324072148</v>
      </c>
      <c r="V17" s="23"/>
    </row>
    <row r="18" spans="1:22" x14ac:dyDescent="0.25">
      <c r="A18" s="53" t="s">
        <v>104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54">
        <v>484196.21</v>
      </c>
      <c r="N18" s="13"/>
      <c r="O18" s="54">
        <v>602335</v>
      </c>
      <c r="P18" s="13"/>
      <c r="Q18" s="54">
        <v>521928.58</v>
      </c>
      <c r="R18" s="13"/>
      <c r="S18" s="55">
        <f t="shared" ref="S18:S36" si="1">Q18/M18*100</f>
        <v>107.79278507776837</v>
      </c>
      <c r="T18" s="56"/>
      <c r="U18" s="57">
        <f t="shared" si="0"/>
        <v>86.650880324072148</v>
      </c>
      <c r="V18" s="57"/>
    </row>
    <row r="19" spans="1:22" x14ac:dyDescent="0.25">
      <c r="A19" s="50" t="s">
        <v>105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51">
        <v>8336.15</v>
      </c>
      <c r="N19" s="13"/>
      <c r="O19" s="51">
        <v>8000</v>
      </c>
      <c r="P19" s="13"/>
      <c r="Q19" s="51">
        <v>13441.01</v>
      </c>
      <c r="R19" s="13"/>
      <c r="S19" s="52">
        <f t="shared" si="1"/>
        <v>161.23762168387086</v>
      </c>
      <c r="T19" s="23"/>
      <c r="U19" s="52">
        <f t="shared" si="0"/>
        <v>168.01262500000001</v>
      </c>
      <c r="V19" s="52"/>
    </row>
    <row r="20" spans="1:22" x14ac:dyDescent="0.25">
      <c r="A20" s="53" t="s">
        <v>106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54">
        <v>8336.15</v>
      </c>
      <c r="N20" s="13"/>
      <c r="O20" s="54">
        <v>8000</v>
      </c>
      <c r="P20" s="13"/>
      <c r="Q20" s="54">
        <v>13441.01</v>
      </c>
      <c r="R20" s="13"/>
      <c r="S20" s="55">
        <f t="shared" si="1"/>
        <v>161.23762168387086</v>
      </c>
      <c r="T20" s="56"/>
      <c r="U20" s="57">
        <f t="shared" si="0"/>
        <v>168.01262500000001</v>
      </c>
      <c r="V20" s="57"/>
    </row>
    <row r="21" spans="1:22" x14ac:dyDescent="0.25">
      <c r="A21" s="50" t="s">
        <v>107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51">
        <v>24706.41</v>
      </c>
      <c r="N21" s="13"/>
      <c r="O21" s="51">
        <v>17000</v>
      </c>
      <c r="P21" s="13"/>
      <c r="Q21" s="51">
        <v>23591</v>
      </c>
      <c r="R21" s="13"/>
      <c r="S21" s="52">
        <f t="shared" si="1"/>
        <v>95.485341658298395</v>
      </c>
      <c r="T21" s="23"/>
      <c r="U21" s="52">
        <f t="shared" si="0"/>
        <v>138.7705882352941</v>
      </c>
      <c r="V21" s="52"/>
    </row>
    <row r="22" spans="1:22" x14ac:dyDescent="0.25">
      <c r="A22" s="53" t="s">
        <v>108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54">
        <v>24706.41</v>
      </c>
      <c r="N22" s="13"/>
      <c r="O22" s="54">
        <v>17000</v>
      </c>
      <c r="P22" s="13"/>
      <c r="Q22" s="54">
        <v>23591</v>
      </c>
      <c r="R22" s="13"/>
      <c r="S22" s="55">
        <f t="shared" si="1"/>
        <v>95.485341658298395</v>
      </c>
      <c r="T22" s="56"/>
      <c r="U22" s="57">
        <f t="shared" si="0"/>
        <v>138.7705882352941</v>
      </c>
      <c r="V22" s="57"/>
    </row>
    <row r="23" spans="1:22" x14ac:dyDescent="0.25">
      <c r="A23" s="50" t="s">
        <v>109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51">
        <v>66800</v>
      </c>
      <c r="N23" s="13"/>
      <c r="O23" s="51">
        <v>120637</v>
      </c>
      <c r="P23" s="13"/>
      <c r="Q23" s="51">
        <v>88100</v>
      </c>
      <c r="R23" s="13"/>
      <c r="S23" s="52">
        <f t="shared" si="1"/>
        <v>131.88622754491018</v>
      </c>
      <c r="T23" s="23"/>
      <c r="U23" s="52">
        <f t="shared" si="0"/>
        <v>73.029004368477331</v>
      </c>
      <c r="V23" s="52"/>
    </row>
    <row r="24" spans="1:22" x14ac:dyDescent="0.25">
      <c r="A24" s="58" t="s">
        <v>110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4">
        <v>25300</v>
      </c>
      <c r="N24" s="13"/>
      <c r="O24" s="54">
        <v>25600</v>
      </c>
      <c r="P24" s="13"/>
      <c r="Q24" s="54">
        <v>25600</v>
      </c>
      <c r="R24" s="13"/>
      <c r="S24" s="55">
        <f t="shared" si="1"/>
        <v>101.18577075098814</v>
      </c>
      <c r="T24" s="56"/>
      <c r="U24" s="57">
        <f t="shared" si="0"/>
        <v>100</v>
      </c>
      <c r="V24" s="57"/>
    </row>
    <row r="25" spans="1:22" x14ac:dyDescent="0.25">
      <c r="A25" s="53" t="s">
        <v>111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54">
        <v>41500</v>
      </c>
      <c r="N25" s="13"/>
      <c r="O25" s="54">
        <v>95037</v>
      </c>
      <c r="P25" s="13"/>
      <c r="Q25" s="54">
        <v>62500</v>
      </c>
      <c r="R25" s="13"/>
      <c r="S25" s="55">
        <f t="shared" si="1"/>
        <v>150.60240963855424</v>
      </c>
      <c r="T25" s="56"/>
      <c r="U25" s="57">
        <f t="shared" si="0"/>
        <v>65.763860391216056</v>
      </c>
      <c r="V25" s="57"/>
    </row>
    <row r="26" spans="1:22" x14ac:dyDescent="0.25">
      <c r="A26" s="60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60" t="s">
        <v>2</v>
      </c>
      <c r="N26" s="13"/>
      <c r="O26" s="60" t="s">
        <v>2</v>
      </c>
      <c r="P26" s="13"/>
      <c r="Q26" s="60" t="s">
        <v>2</v>
      </c>
      <c r="R26" s="13"/>
      <c r="S26" s="61"/>
      <c r="T26" s="62"/>
      <c r="U26" s="63" t="s">
        <v>2</v>
      </c>
      <c r="V26" s="63"/>
    </row>
    <row r="27" spans="1:22" x14ac:dyDescent="0.25">
      <c r="A27" s="45" t="s">
        <v>112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46">
        <v>587068.81999999995</v>
      </c>
      <c r="N27" s="13"/>
      <c r="O27" s="46">
        <v>755617</v>
      </c>
      <c r="P27" s="13"/>
      <c r="Q27" s="46">
        <f>Q28+Q30+Q32+Q34</f>
        <v>714937.96999999986</v>
      </c>
      <c r="R27" s="13"/>
      <c r="S27" s="47">
        <f t="shared" si="1"/>
        <v>121.7809472490806</v>
      </c>
      <c r="T27" s="48"/>
      <c r="U27" s="49">
        <f t="shared" ref="U27:U36" si="2">Q27/O27*100</f>
        <v>94.61644854469921</v>
      </c>
      <c r="V27" s="49"/>
    </row>
    <row r="28" spans="1:22" x14ac:dyDescent="0.25">
      <c r="A28" s="50" t="s">
        <v>103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51">
        <v>488480.77</v>
      </c>
      <c r="N28" s="13"/>
      <c r="O28" s="51">
        <v>602335</v>
      </c>
      <c r="P28" s="13"/>
      <c r="Q28" s="51">
        <v>593125.32999999996</v>
      </c>
      <c r="R28" s="13"/>
      <c r="S28" s="52">
        <f t="shared" si="1"/>
        <v>121.42245231066107</v>
      </c>
      <c r="T28" s="23"/>
      <c r="U28" s="52">
        <f t="shared" si="2"/>
        <v>98.471005337561309</v>
      </c>
      <c r="V28" s="52"/>
    </row>
    <row r="29" spans="1:22" x14ac:dyDescent="0.25">
      <c r="A29" s="53" t="s">
        <v>104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54">
        <v>488480.77</v>
      </c>
      <c r="N29" s="13"/>
      <c r="O29" s="54">
        <v>602335</v>
      </c>
      <c r="P29" s="13"/>
      <c r="Q29" s="54">
        <v>593125.32999999996</v>
      </c>
      <c r="R29" s="13"/>
      <c r="S29" s="55">
        <f t="shared" si="1"/>
        <v>121.42245231066107</v>
      </c>
      <c r="T29" s="56"/>
      <c r="U29" s="57">
        <f t="shared" si="2"/>
        <v>98.471005337561309</v>
      </c>
      <c r="V29" s="57"/>
    </row>
    <row r="30" spans="1:22" x14ac:dyDescent="0.25">
      <c r="A30" s="50" t="s">
        <v>105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51">
        <v>8336.15</v>
      </c>
      <c r="N30" s="13"/>
      <c r="O30" s="51">
        <v>8000</v>
      </c>
      <c r="P30" s="13"/>
      <c r="Q30" s="51">
        <v>10399.32</v>
      </c>
      <c r="R30" s="13"/>
      <c r="S30" s="52">
        <f t="shared" si="1"/>
        <v>124.74967460998184</v>
      </c>
      <c r="T30" s="23"/>
      <c r="U30" s="52">
        <f t="shared" si="2"/>
        <v>129.9915</v>
      </c>
      <c r="V30" s="52"/>
    </row>
    <row r="31" spans="1:22" x14ac:dyDescent="0.25">
      <c r="A31" s="53" t="s">
        <v>106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54">
        <v>8336.15</v>
      </c>
      <c r="N31" s="13"/>
      <c r="O31" s="54">
        <v>8000</v>
      </c>
      <c r="P31" s="13"/>
      <c r="Q31" s="54">
        <v>10399.32</v>
      </c>
      <c r="R31" s="13"/>
      <c r="S31" s="55">
        <f t="shared" si="1"/>
        <v>124.74967460998184</v>
      </c>
      <c r="T31" s="56"/>
      <c r="U31" s="57">
        <f t="shared" si="2"/>
        <v>129.9915</v>
      </c>
      <c r="V31" s="57"/>
    </row>
    <row r="32" spans="1:22" x14ac:dyDescent="0.25">
      <c r="A32" s="50" t="s">
        <v>107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51">
        <v>19324.55</v>
      </c>
      <c r="N32" s="13"/>
      <c r="O32" s="51">
        <v>17000</v>
      </c>
      <c r="P32" s="13"/>
      <c r="Q32" s="51">
        <v>23313.32</v>
      </c>
      <c r="R32" s="13"/>
      <c r="S32" s="52">
        <f t="shared" si="1"/>
        <v>120.64094636097606</v>
      </c>
      <c r="T32" s="23"/>
      <c r="U32" s="52">
        <f t="shared" si="2"/>
        <v>137.13717647058823</v>
      </c>
      <c r="V32" s="52"/>
    </row>
    <row r="33" spans="1:22" x14ac:dyDescent="0.25">
      <c r="A33" s="53" t="s">
        <v>108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54">
        <v>19324.55</v>
      </c>
      <c r="N33" s="13"/>
      <c r="O33" s="54">
        <v>17000</v>
      </c>
      <c r="P33" s="13"/>
      <c r="Q33" s="54">
        <v>23313.32</v>
      </c>
      <c r="R33" s="13"/>
      <c r="S33" s="55">
        <f t="shared" si="1"/>
        <v>120.64094636097606</v>
      </c>
      <c r="T33" s="56"/>
      <c r="U33" s="57">
        <f t="shared" si="2"/>
        <v>137.13717647058823</v>
      </c>
      <c r="V33" s="57"/>
    </row>
    <row r="34" spans="1:22" x14ac:dyDescent="0.25">
      <c r="A34" s="50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51">
        <v>68799.990000000005</v>
      </c>
      <c r="N34" s="13"/>
      <c r="O34" s="51">
        <v>118637</v>
      </c>
      <c r="P34" s="13"/>
      <c r="Q34" s="51">
        <v>88100</v>
      </c>
      <c r="R34" s="13"/>
      <c r="S34" s="52">
        <f t="shared" si="1"/>
        <v>128.05234419365468</v>
      </c>
      <c r="T34" s="23"/>
      <c r="U34" s="52">
        <f t="shared" si="2"/>
        <v>74.260138068224919</v>
      </c>
      <c r="V34" s="52"/>
    </row>
    <row r="35" spans="1:22" x14ac:dyDescent="0.25">
      <c r="A35" s="53" t="s">
        <v>110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54">
        <v>25300</v>
      </c>
      <c r="N35" s="13"/>
      <c r="O35" s="54">
        <v>25600</v>
      </c>
      <c r="P35" s="13"/>
      <c r="Q35" s="54">
        <v>25600</v>
      </c>
      <c r="R35" s="13"/>
      <c r="S35" s="55">
        <f t="shared" si="1"/>
        <v>101.18577075098814</v>
      </c>
      <c r="T35" s="56"/>
      <c r="U35" s="57">
        <f t="shared" si="2"/>
        <v>100</v>
      </c>
      <c r="V35" s="57"/>
    </row>
    <row r="36" spans="1:22" x14ac:dyDescent="0.25">
      <c r="A36" s="53" t="s">
        <v>111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54">
        <v>43499.99</v>
      </c>
      <c r="N36" s="13"/>
      <c r="O36" s="54">
        <v>93037</v>
      </c>
      <c r="P36" s="13"/>
      <c r="Q36" s="54">
        <v>62500</v>
      </c>
      <c r="R36" s="13"/>
      <c r="S36" s="55">
        <f t="shared" si="1"/>
        <v>143.67819394901011</v>
      </c>
      <c r="T36" s="56"/>
      <c r="U36" s="57">
        <f t="shared" si="2"/>
        <v>67.177574513365641</v>
      </c>
      <c r="V36" s="57"/>
    </row>
    <row r="37" spans="1:22" x14ac:dyDescent="0.25">
      <c r="A37" s="50" t="s">
        <v>113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51">
        <v>2127.36</v>
      </c>
      <c r="N37" s="13"/>
      <c r="O37" s="51">
        <v>9645</v>
      </c>
      <c r="P37" s="13"/>
      <c r="Q37" s="51" t="s">
        <v>2</v>
      </c>
      <c r="R37" s="13"/>
      <c r="S37" s="52"/>
      <c r="T37" s="23"/>
      <c r="U37" s="52">
        <v>0</v>
      </c>
      <c r="V37" s="52"/>
    </row>
    <row r="38" spans="1:22" x14ac:dyDescent="0.25">
      <c r="A38" s="53" t="s">
        <v>114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54">
        <v>2127.36</v>
      </c>
      <c r="N38" s="13"/>
      <c r="O38" s="54">
        <v>4265</v>
      </c>
      <c r="P38" s="13"/>
      <c r="Q38" s="54" t="s">
        <v>2</v>
      </c>
      <c r="R38" s="13"/>
      <c r="S38" s="55"/>
      <c r="T38" s="56"/>
      <c r="U38" s="57">
        <v>0</v>
      </c>
      <c r="V38" s="57"/>
    </row>
    <row r="39" spans="1:22" x14ac:dyDescent="0.25">
      <c r="A39" s="53" t="s">
        <v>115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54">
        <v>0</v>
      </c>
      <c r="N39" s="13"/>
      <c r="O39" s="54">
        <v>5380</v>
      </c>
      <c r="P39" s="13"/>
      <c r="Q39" s="54" t="s">
        <v>2</v>
      </c>
      <c r="R39" s="13"/>
      <c r="S39" s="55"/>
      <c r="T39" s="56"/>
      <c r="U39" s="57">
        <v>0</v>
      </c>
      <c r="V39" s="57"/>
    </row>
    <row r="40" spans="1:22" x14ac:dyDescent="0.25">
      <c r="A40" s="60" t="s">
        <v>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60" t="s">
        <v>2</v>
      </c>
      <c r="N40" s="13"/>
      <c r="O40" s="60" t="s">
        <v>2</v>
      </c>
      <c r="P40" s="13"/>
      <c r="Q40" s="60" t="s">
        <v>2</v>
      </c>
      <c r="R40" s="13"/>
      <c r="S40" s="60" t="s">
        <v>2</v>
      </c>
      <c r="T40" s="13"/>
      <c r="U40" s="60" t="s">
        <v>2</v>
      </c>
      <c r="V40" s="13"/>
    </row>
  </sheetData>
  <mergeCells count="170"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1"/>
  <sheetViews>
    <sheetView workbookViewId="0">
      <selection activeCell="Q24" sqref="Q24"/>
    </sheetView>
  </sheetViews>
  <sheetFormatPr defaultRowHeight="15" x14ac:dyDescent="0.25"/>
  <cols>
    <col min="4" max="4" width="10.140625" customWidth="1"/>
  </cols>
  <sheetData>
    <row r="1" spans="1:22" x14ac:dyDescent="0.25">
      <c r="A1" s="13" t="s">
        <v>0</v>
      </c>
      <c r="B1" s="13"/>
      <c r="C1" s="1" t="s">
        <v>1</v>
      </c>
      <c r="D1" s="2">
        <v>46097.545416180554</v>
      </c>
    </row>
    <row r="2" spans="1:22" x14ac:dyDescent="0.25">
      <c r="A2" s="13" t="s">
        <v>2</v>
      </c>
      <c r="B2" s="13"/>
      <c r="C2" s="1" t="s">
        <v>3</v>
      </c>
      <c r="D2" s="3">
        <v>46097.545416180554</v>
      </c>
    </row>
    <row r="3" spans="1:22" x14ac:dyDescent="0.25">
      <c r="A3" s="13" t="s">
        <v>4</v>
      </c>
      <c r="B3" s="13"/>
    </row>
    <row r="4" spans="1:22" x14ac:dyDescent="0.25">
      <c r="A4" s="13" t="s">
        <v>5</v>
      </c>
      <c r="B4" s="13"/>
    </row>
    <row r="5" spans="1:22" x14ac:dyDescent="0.25">
      <c r="A5" s="13" t="s">
        <v>6</v>
      </c>
      <c r="B5" s="13"/>
    </row>
    <row r="6" spans="1:22" s="9" customFormat="1" ht="18.75" x14ac:dyDescent="0.3">
      <c r="A6" s="64" t="s">
        <v>132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2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2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2" x14ac:dyDescent="0.25">
      <c r="A14" s="66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66" t="s">
        <v>10</v>
      </c>
      <c r="N14" s="13"/>
      <c r="O14" s="66" t="s">
        <v>11</v>
      </c>
      <c r="P14" s="13"/>
      <c r="Q14" s="66" t="s">
        <v>12</v>
      </c>
      <c r="R14" s="13"/>
      <c r="S14" s="66" t="s">
        <v>13</v>
      </c>
      <c r="T14" s="13"/>
      <c r="U14" s="66" t="s">
        <v>14</v>
      </c>
      <c r="V14" s="13"/>
    </row>
    <row r="15" spans="1:22" x14ac:dyDescent="0.25">
      <c r="A15" s="66" t="s">
        <v>128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66" t="s">
        <v>16</v>
      </c>
      <c r="N15" s="13"/>
      <c r="O15" s="66" t="s">
        <v>17</v>
      </c>
      <c r="P15" s="13"/>
      <c r="Q15" s="66" t="s">
        <v>18</v>
      </c>
      <c r="R15" s="13"/>
      <c r="S15" s="66" t="s">
        <v>19</v>
      </c>
      <c r="T15" s="13"/>
      <c r="U15" s="66" t="s">
        <v>20</v>
      </c>
      <c r="V15" s="13"/>
    </row>
    <row r="16" spans="1:22" x14ac:dyDescent="0.25">
      <c r="A16" s="67" t="s">
        <v>131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68" t="s">
        <v>2</v>
      </c>
      <c r="N16" s="13"/>
      <c r="O16" s="68">
        <v>7645</v>
      </c>
      <c r="P16" s="13"/>
      <c r="Q16" s="68">
        <f>Q19-Q17</f>
        <v>0</v>
      </c>
      <c r="R16" s="13"/>
      <c r="S16" s="69" t="s">
        <v>2</v>
      </c>
      <c r="T16" s="13"/>
      <c r="U16" s="69" t="s">
        <v>2</v>
      </c>
      <c r="V16" s="13"/>
    </row>
    <row r="17" spans="1:22" x14ac:dyDescent="0.25">
      <c r="A17" s="74" t="s">
        <v>240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75" t="s">
        <v>2</v>
      </c>
      <c r="N17" s="13"/>
      <c r="O17" s="75">
        <v>2000</v>
      </c>
      <c r="P17" s="13"/>
      <c r="Q17" s="75">
        <v>0</v>
      </c>
      <c r="R17" s="13"/>
      <c r="S17" s="70" t="s">
        <v>2</v>
      </c>
      <c r="T17" s="13"/>
      <c r="U17" s="70" t="s">
        <v>2</v>
      </c>
      <c r="V17" s="13"/>
    </row>
    <row r="18" spans="1:22" x14ac:dyDescent="0.25">
      <c r="A18" s="71" t="s">
        <v>241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72" t="s">
        <v>2</v>
      </c>
      <c r="N18" s="13"/>
      <c r="O18" s="72">
        <v>2000</v>
      </c>
      <c r="P18" s="13"/>
      <c r="Q18" s="72">
        <v>0</v>
      </c>
      <c r="R18" s="13"/>
      <c r="S18" s="73" t="s">
        <v>2</v>
      </c>
      <c r="T18" s="13"/>
      <c r="U18" s="73" t="s">
        <v>2</v>
      </c>
      <c r="V18" s="13"/>
    </row>
    <row r="19" spans="1:22" x14ac:dyDescent="0.25">
      <c r="A19" s="77" t="s">
        <v>133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75" t="s">
        <v>2</v>
      </c>
      <c r="N19" s="13"/>
      <c r="O19" s="75">
        <v>9645</v>
      </c>
      <c r="P19" s="13"/>
      <c r="Q19" s="75">
        <v>0</v>
      </c>
      <c r="R19" s="13"/>
      <c r="S19" s="70" t="s">
        <v>2</v>
      </c>
      <c r="T19" s="13"/>
      <c r="U19" s="70" t="s">
        <v>2</v>
      </c>
      <c r="V19" s="13"/>
    </row>
    <row r="20" spans="1:22" x14ac:dyDescent="0.25">
      <c r="A20" s="76" t="s">
        <v>134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72" t="s">
        <v>2</v>
      </c>
      <c r="N20" s="13"/>
      <c r="O20" s="72">
        <v>4265</v>
      </c>
      <c r="P20" s="13"/>
      <c r="Q20" s="72">
        <v>0</v>
      </c>
      <c r="R20" s="13"/>
      <c r="S20" s="73" t="s">
        <v>2</v>
      </c>
      <c r="T20" s="13"/>
      <c r="U20" s="73" t="s">
        <v>2</v>
      </c>
      <c r="V20" s="13"/>
    </row>
    <row r="21" spans="1:22" x14ac:dyDescent="0.25">
      <c r="A21" s="76" t="s">
        <v>135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72" t="s">
        <v>2</v>
      </c>
      <c r="N21" s="13"/>
      <c r="O21" s="72">
        <v>5380</v>
      </c>
      <c r="P21" s="13"/>
      <c r="Q21" s="72">
        <v>0</v>
      </c>
      <c r="R21" s="13"/>
      <c r="S21" s="73" t="s">
        <v>2</v>
      </c>
      <c r="T21" s="13"/>
      <c r="U21" s="73" t="s">
        <v>2</v>
      </c>
      <c r="V21" s="13"/>
    </row>
  </sheetData>
  <mergeCells count="56">
    <mergeCell ref="U21:V21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workbookViewId="0">
      <selection activeCell="O14" sqref="O14"/>
    </sheetView>
  </sheetViews>
  <sheetFormatPr defaultRowHeight="15" x14ac:dyDescent="0.25"/>
  <cols>
    <col min="4" max="4" width="10.140625" customWidth="1"/>
  </cols>
  <sheetData>
    <row r="1" spans="1:16" x14ac:dyDescent="0.25">
      <c r="A1" s="13" t="s">
        <v>0</v>
      </c>
      <c r="B1" s="13"/>
      <c r="C1" s="1" t="s">
        <v>1</v>
      </c>
      <c r="D1" s="2">
        <v>46097.545186782409</v>
      </c>
    </row>
    <row r="2" spans="1:16" x14ac:dyDescent="0.25">
      <c r="A2" s="13" t="s">
        <v>2</v>
      </c>
      <c r="B2" s="13"/>
      <c r="C2" s="1" t="s">
        <v>3</v>
      </c>
      <c r="D2" s="3">
        <v>46097.545186782409</v>
      </c>
    </row>
    <row r="3" spans="1:16" x14ac:dyDescent="0.25">
      <c r="A3" s="13" t="s">
        <v>4</v>
      </c>
      <c r="B3" s="13"/>
    </row>
    <row r="4" spans="1:16" x14ac:dyDescent="0.25">
      <c r="A4" s="13" t="s">
        <v>5</v>
      </c>
      <c r="B4" s="13"/>
    </row>
    <row r="5" spans="1:16" x14ac:dyDescent="0.25">
      <c r="A5" s="13" t="s">
        <v>6</v>
      </c>
      <c r="B5" s="13"/>
    </row>
    <row r="6" spans="1:16" s="7" customFormat="1" ht="18.75" x14ac:dyDescent="0.3">
      <c r="A6" s="78" t="s">
        <v>116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80" t="s">
        <v>117</v>
      </c>
      <c r="B9" s="13"/>
      <c r="C9" s="13"/>
      <c r="D9" s="13"/>
      <c r="E9" s="13"/>
      <c r="F9" s="13"/>
      <c r="G9" s="80" t="s">
        <v>118</v>
      </c>
      <c r="H9" s="13"/>
      <c r="I9" s="80" t="s">
        <v>119</v>
      </c>
      <c r="J9" s="13"/>
      <c r="K9" s="80" t="s">
        <v>120</v>
      </c>
      <c r="L9" s="13"/>
      <c r="M9" s="80" t="s">
        <v>121</v>
      </c>
      <c r="N9" s="13"/>
      <c r="O9" s="80" t="s">
        <v>122</v>
      </c>
      <c r="P9" s="13"/>
    </row>
    <row r="10" spans="1:16" x14ac:dyDescent="0.25">
      <c r="A10" s="80" t="s">
        <v>2</v>
      </c>
      <c r="B10" s="13"/>
      <c r="C10" s="13"/>
      <c r="D10" s="13"/>
      <c r="E10" s="13"/>
      <c r="F10" s="13"/>
      <c r="G10" s="80" t="s">
        <v>16</v>
      </c>
      <c r="H10" s="13"/>
      <c r="I10" s="80" t="s">
        <v>17</v>
      </c>
      <c r="J10" s="13"/>
      <c r="K10" s="80" t="s">
        <v>18</v>
      </c>
      <c r="L10" s="13"/>
      <c r="M10" s="80" t="s">
        <v>19</v>
      </c>
      <c r="N10" s="13"/>
      <c r="O10" s="80" t="s">
        <v>20</v>
      </c>
      <c r="P10" s="13"/>
    </row>
    <row r="11" spans="1:16" x14ac:dyDescent="0.25">
      <c r="A11" s="81" t="s">
        <v>123</v>
      </c>
      <c r="B11" s="13"/>
      <c r="C11" s="13"/>
      <c r="D11" s="13"/>
      <c r="E11" s="13"/>
      <c r="F11" s="13"/>
      <c r="G11" s="82" t="s">
        <v>2</v>
      </c>
      <c r="H11" s="13"/>
      <c r="I11" s="82">
        <v>755617</v>
      </c>
      <c r="J11" s="13"/>
      <c r="K11" s="82">
        <f>K12</f>
        <v>714937.97</v>
      </c>
      <c r="L11" s="13"/>
      <c r="M11" s="83" t="s">
        <v>2</v>
      </c>
      <c r="N11" s="13"/>
      <c r="O11" s="84">
        <f>K11/I11*100</f>
        <v>94.616448544699224</v>
      </c>
      <c r="P11" s="23"/>
    </row>
    <row r="12" spans="1:16" x14ac:dyDescent="0.25">
      <c r="A12" s="90" t="s">
        <v>124</v>
      </c>
      <c r="B12" s="13"/>
      <c r="C12" s="13"/>
      <c r="D12" s="13"/>
      <c r="E12" s="13"/>
      <c r="F12" s="13"/>
      <c r="G12" s="91" t="s">
        <v>2</v>
      </c>
      <c r="H12" s="13"/>
      <c r="I12" s="91">
        <v>755617</v>
      </c>
      <c r="J12" s="13"/>
      <c r="K12" s="91">
        <f>K13</f>
        <v>714937.97</v>
      </c>
      <c r="L12" s="13"/>
      <c r="M12" s="92" t="s">
        <v>2</v>
      </c>
      <c r="N12" s="13"/>
      <c r="O12" s="85">
        <f>K12/I12*100</f>
        <v>94.616448544699224</v>
      </c>
      <c r="P12" s="23"/>
    </row>
    <row r="13" spans="1:16" x14ac:dyDescent="0.25">
      <c r="A13" s="86" t="s">
        <v>125</v>
      </c>
      <c r="B13" s="13"/>
      <c r="C13" s="13"/>
      <c r="D13" s="13"/>
      <c r="E13" s="13"/>
      <c r="F13" s="13"/>
      <c r="G13" s="87" t="s">
        <v>2</v>
      </c>
      <c r="H13" s="13"/>
      <c r="I13" s="87">
        <v>755617</v>
      </c>
      <c r="J13" s="13"/>
      <c r="K13" s="87">
        <v>714937.97</v>
      </c>
      <c r="L13" s="13"/>
      <c r="M13" s="88" t="s">
        <v>2</v>
      </c>
      <c r="N13" s="13"/>
      <c r="O13" s="89">
        <f>K13/I13*100</f>
        <v>94.616448544699224</v>
      </c>
      <c r="P13" s="23"/>
    </row>
  </sheetData>
  <mergeCells count="38"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"/>
  <sheetViews>
    <sheetView tabSelected="1" workbookViewId="0">
      <selection activeCell="Q11" sqref="Q11:R11"/>
    </sheetView>
  </sheetViews>
  <sheetFormatPr defaultRowHeight="15" x14ac:dyDescent="0.25"/>
  <cols>
    <col min="4" max="4" width="10.140625" customWidth="1"/>
  </cols>
  <sheetData>
    <row r="1" spans="1:22" x14ac:dyDescent="0.25">
      <c r="A1" s="13" t="s">
        <v>0</v>
      </c>
      <c r="B1" s="13"/>
      <c r="C1" s="1" t="s">
        <v>1</v>
      </c>
      <c r="D1" s="2">
        <v>46097.545265856483</v>
      </c>
    </row>
    <row r="2" spans="1:22" x14ac:dyDescent="0.25">
      <c r="A2" s="13" t="s">
        <v>2</v>
      </c>
      <c r="B2" s="13"/>
      <c r="C2" s="1" t="s">
        <v>3</v>
      </c>
      <c r="D2" s="3">
        <v>46097.545265856483</v>
      </c>
    </row>
    <row r="3" spans="1:22" x14ac:dyDescent="0.25">
      <c r="A3" s="13" t="s">
        <v>4</v>
      </c>
      <c r="B3" s="13"/>
    </row>
    <row r="4" spans="1:22" x14ac:dyDescent="0.25">
      <c r="A4" s="13" t="s">
        <v>5</v>
      </c>
      <c r="B4" s="13"/>
    </row>
    <row r="5" spans="1:22" x14ac:dyDescent="0.25">
      <c r="A5" s="13" t="s">
        <v>6</v>
      </c>
      <c r="B5" s="13"/>
    </row>
    <row r="6" spans="1:22" s="8" customFormat="1" ht="18.75" x14ac:dyDescent="0.3">
      <c r="A6" s="93" t="s">
        <v>126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</row>
    <row r="7" spans="1:22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25">
      <c r="A9" s="95" t="s">
        <v>127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95" t="s">
        <v>118</v>
      </c>
      <c r="N9" s="13"/>
      <c r="O9" s="95" t="s">
        <v>119</v>
      </c>
      <c r="P9" s="13"/>
      <c r="Q9" s="95" t="s">
        <v>120</v>
      </c>
      <c r="R9" s="13"/>
      <c r="S9" s="95" t="s">
        <v>121</v>
      </c>
      <c r="T9" s="13"/>
      <c r="U9" s="95" t="s">
        <v>122</v>
      </c>
      <c r="V9" s="13"/>
    </row>
    <row r="10" spans="1:22" x14ac:dyDescent="0.25">
      <c r="A10" s="96" t="s">
        <v>128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96" t="s">
        <v>16</v>
      </c>
      <c r="N10" s="13"/>
      <c r="O10" s="96" t="s">
        <v>17</v>
      </c>
      <c r="P10" s="13"/>
      <c r="Q10" s="96" t="s">
        <v>18</v>
      </c>
      <c r="R10" s="13"/>
      <c r="S10" s="96" t="s">
        <v>19</v>
      </c>
      <c r="T10" s="13"/>
      <c r="U10" s="96" t="s">
        <v>20</v>
      </c>
      <c r="V10" s="13"/>
    </row>
    <row r="11" spans="1:22" x14ac:dyDescent="0.25">
      <c r="A11" s="97" t="s">
        <v>129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98" t="s">
        <v>2</v>
      </c>
      <c r="N11" s="13"/>
      <c r="O11" s="98">
        <v>7645</v>
      </c>
      <c r="P11" s="13"/>
      <c r="Q11" s="98">
        <v>0</v>
      </c>
      <c r="R11" s="13"/>
      <c r="S11" s="99" t="s">
        <v>2</v>
      </c>
      <c r="T11" s="13"/>
      <c r="U11" s="99" t="s">
        <v>2</v>
      </c>
      <c r="V11" s="13"/>
    </row>
    <row r="12" spans="1:22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x14ac:dyDescent="0.25">
      <c r="A13" s="100" t="s">
        <v>130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01" t="s">
        <v>2</v>
      </c>
      <c r="N13" s="13"/>
      <c r="O13" s="101">
        <v>7645</v>
      </c>
      <c r="P13" s="13"/>
      <c r="Q13" s="101">
        <v>0</v>
      </c>
      <c r="R13" s="13"/>
      <c r="S13" s="102" t="s">
        <v>2</v>
      </c>
      <c r="T13" s="13"/>
      <c r="U13" s="102" t="s">
        <v>2</v>
      </c>
      <c r="V13" s="13"/>
    </row>
    <row r="14" spans="1:22" x14ac:dyDescent="0.25">
      <c r="A14" s="97" t="s">
        <v>131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98" t="s">
        <v>2</v>
      </c>
      <c r="N14" s="13"/>
      <c r="O14" s="98">
        <v>7645</v>
      </c>
      <c r="P14" s="13"/>
      <c r="Q14" s="98">
        <v>0</v>
      </c>
      <c r="R14" s="13"/>
      <c r="S14" s="99" t="s">
        <v>2</v>
      </c>
      <c r="T14" s="13"/>
      <c r="U14" s="99" t="s">
        <v>2</v>
      </c>
      <c r="V14" s="13"/>
    </row>
  </sheetData>
  <mergeCells count="44">
    <mergeCell ref="U14:V14"/>
    <mergeCell ref="A14:L14"/>
    <mergeCell ref="M14:N14"/>
    <mergeCell ref="O14:P14"/>
    <mergeCell ref="Q14:R14"/>
    <mergeCell ref="S14:T14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3"/>
  <sheetViews>
    <sheetView workbookViewId="0">
      <selection activeCell="K24" sqref="K24"/>
    </sheetView>
  </sheetViews>
  <sheetFormatPr defaultRowHeight="15" x14ac:dyDescent="0.25"/>
  <cols>
    <col min="4" max="4" width="10.140625" customWidth="1"/>
  </cols>
  <sheetData>
    <row r="1" spans="1:21" x14ac:dyDescent="0.25">
      <c r="A1" s="13" t="s">
        <v>0</v>
      </c>
      <c r="B1" s="13"/>
      <c r="C1" s="1" t="s">
        <v>1</v>
      </c>
      <c r="D1" s="2">
        <v>46097.545434907406</v>
      </c>
    </row>
    <row r="2" spans="1:21" x14ac:dyDescent="0.25">
      <c r="A2" s="13" t="s">
        <v>2</v>
      </c>
      <c r="B2" s="13"/>
      <c r="C2" s="1" t="s">
        <v>3</v>
      </c>
      <c r="D2" s="3">
        <v>46097.545434907406</v>
      </c>
    </row>
    <row r="3" spans="1:21" x14ac:dyDescent="0.25">
      <c r="A3" s="13" t="s">
        <v>4</v>
      </c>
      <c r="B3" s="13"/>
    </row>
    <row r="4" spans="1:21" x14ac:dyDescent="0.25">
      <c r="A4" s="13" t="s">
        <v>5</v>
      </c>
      <c r="B4" s="13"/>
    </row>
    <row r="5" spans="1:21" x14ac:dyDescent="0.25">
      <c r="A5" s="13" t="s">
        <v>6</v>
      </c>
      <c r="B5" s="13"/>
    </row>
    <row r="6" spans="1:21" s="10" customFormat="1" ht="18.75" x14ac:dyDescent="0.3">
      <c r="A6" s="103" t="s">
        <v>136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x14ac:dyDescent="0.25">
      <c r="A9" s="105" t="s">
        <v>137</v>
      </c>
      <c r="B9" s="13"/>
      <c r="C9" s="13"/>
      <c r="D9" s="13"/>
      <c r="E9" s="13"/>
      <c r="F9" s="105" t="s">
        <v>138</v>
      </c>
      <c r="G9" s="13"/>
      <c r="H9" s="13"/>
      <c r="I9" s="13"/>
      <c r="J9" s="13"/>
      <c r="K9" s="13"/>
      <c r="L9" s="13"/>
      <c r="M9" s="13"/>
      <c r="N9" s="13"/>
      <c r="O9" s="13"/>
      <c r="P9" s="105" t="s">
        <v>119</v>
      </c>
      <c r="Q9" s="13"/>
      <c r="R9" s="105" t="s">
        <v>120</v>
      </c>
      <c r="S9" s="13"/>
      <c r="T9" s="105" t="s">
        <v>139</v>
      </c>
      <c r="U9" s="13"/>
    </row>
    <row r="10" spans="1:21" x14ac:dyDescent="0.25">
      <c r="A10" s="105" t="s">
        <v>2</v>
      </c>
      <c r="B10" s="13"/>
      <c r="C10" s="13"/>
      <c r="D10" s="13"/>
      <c r="E10" s="13"/>
      <c r="F10" s="105" t="s">
        <v>2</v>
      </c>
      <c r="G10" s="13"/>
      <c r="H10" s="13"/>
      <c r="I10" s="13"/>
      <c r="J10" s="13"/>
      <c r="K10" s="13"/>
      <c r="L10" s="13"/>
      <c r="M10" s="13"/>
      <c r="N10" s="13"/>
      <c r="O10" s="13"/>
      <c r="P10" s="105" t="s">
        <v>16</v>
      </c>
      <c r="Q10" s="13"/>
      <c r="R10" s="105" t="s">
        <v>17</v>
      </c>
      <c r="S10" s="13"/>
      <c r="T10" s="105" t="s">
        <v>18</v>
      </c>
      <c r="U10" s="13"/>
    </row>
    <row r="11" spans="1:21" x14ac:dyDescent="0.25">
      <c r="A11" s="106" t="s">
        <v>2</v>
      </c>
      <c r="B11" s="13"/>
      <c r="C11" s="13"/>
      <c r="D11" s="13"/>
      <c r="E11" s="13"/>
      <c r="F11" s="107" t="s">
        <v>140</v>
      </c>
      <c r="G11" s="13"/>
      <c r="H11" s="13"/>
      <c r="I11" s="13"/>
      <c r="J11" s="13"/>
      <c r="K11" s="13"/>
      <c r="L11" s="13"/>
      <c r="M11" s="13"/>
      <c r="N11" s="13"/>
      <c r="O11" s="13"/>
      <c r="P11" s="108">
        <v>755617</v>
      </c>
      <c r="Q11" s="13"/>
      <c r="R11" s="108">
        <v>689391.07</v>
      </c>
      <c r="S11" s="13"/>
      <c r="T11" s="109">
        <v>91.24</v>
      </c>
      <c r="U11" s="13"/>
    </row>
    <row r="12" spans="1:21" x14ac:dyDescent="0.25">
      <c r="A12" s="115" t="s">
        <v>141</v>
      </c>
      <c r="B12" s="13"/>
      <c r="C12" s="13"/>
      <c r="D12" s="115" t="s">
        <v>142</v>
      </c>
      <c r="E12" s="13"/>
      <c r="F12" s="116" t="s">
        <v>143</v>
      </c>
      <c r="G12" s="13"/>
      <c r="H12" s="13"/>
      <c r="I12" s="13"/>
      <c r="J12" s="13"/>
      <c r="K12" s="13"/>
      <c r="L12" s="13"/>
      <c r="M12" s="13"/>
      <c r="N12" s="13"/>
      <c r="O12" s="13"/>
      <c r="P12" s="117">
        <v>755617</v>
      </c>
      <c r="Q12" s="13"/>
      <c r="R12" s="117">
        <v>689391.07</v>
      </c>
      <c r="S12" s="13"/>
      <c r="T12" s="110">
        <v>91.24</v>
      </c>
      <c r="U12" s="13"/>
    </row>
    <row r="13" spans="1:21" x14ac:dyDescent="0.25">
      <c r="A13" s="111" t="s">
        <v>144</v>
      </c>
      <c r="B13" s="13"/>
      <c r="C13" s="13"/>
      <c r="D13" s="111" t="s">
        <v>145</v>
      </c>
      <c r="E13" s="13"/>
      <c r="F13" s="112" t="s">
        <v>146</v>
      </c>
      <c r="G13" s="13"/>
      <c r="H13" s="13"/>
      <c r="I13" s="13"/>
      <c r="J13" s="13"/>
      <c r="K13" s="13"/>
      <c r="L13" s="13"/>
      <c r="M13" s="13"/>
      <c r="N13" s="13"/>
      <c r="O13" s="13"/>
      <c r="P13" s="113">
        <v>755617</v>
      </c>
      <c r="Q13" s="13"/>
      <c r="R13" s="113">
        <v>689391.07</v>
      </c>
      <c r="S13" s="13"/>
      <c r="T13" s="114">
        <v>91.24</v>
      </c>
      <c r="U13" s="13"/>
    </row>
  </sheetData>
  <mergeCells count="35"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A11:E11"/>
    <mergeCell ref="F11:O11"/>
    <mergeCell ref="P11:Q11"/>
    <mergeCell ref="R11:S11"/>
    <mergeCell ref="T11:U11"/>
    <mergeCell ref="A10:E10"/>
    <mergeCell ref="F10:O10"/>
    <mergeCell ref="P10:Q10"/>
    <mergeCell ref="R10:S10"/>
    <mergeCell ref="T10:U10"/>
    <mergeCell ref="A6:U6"/>
    <mergeCell ref="A7:U7"/>
    <mergeCell ref="A8:U8"/>
    <mergeCell ref="A9:E9"/>
    <mergeCell ref="F9:O9"/>
    <mergeCell ref="P9:Q9"/>
    <mergeCell ref="R9:S9"/>
    <mergeCell ref="T9:U9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1"/>
  <sheetViews>
    <sheetView topLeftCell="A100" workbookViewId="0">
      <selection activeCell="U79" sqref="U79"/>
    </sheetView>
  </sheetViews>
  <sheetFormatPr defaultRowHeight="15" x14ac:dyDescent="0.25"/>
  <cols>
    <col min="4" max="4" width="10.140625" customWidth="1"/>
  </cols>
  <sheetData>
    <row r="1" spans="1:16" x14ac:dyDescent="0.25">
      <c r="A1" s="13" t="s">
        <v>0</v>
      </c>
      <c r="B1" s="13"/>
      <c r="C1" s="1" t="s">
        <v>1</v>
      </c>
      <c r="D1" s="2">
        <v>46097.545529340277</v>
      </c>
    </row>
    <row r="2" spans="1:16" x14ac:dyDescent="0.25">
      <c r="A2" s="13" t="s">
        <v>2</v>
      </c>
      <c r="B2" s="13"/>
      <c r="C2" s="1" t="s">
        <v>3</v>
      </c>
      <c r="D2" s="3">
        <v>46097.545529340277</v>
      </c>
    </row>
    <row r="3" spans="1:16" x14ac:dyDescent="0.25">
      <c r="A3" s="13" t="s">
        <v>4</v>
      </c>
      <c r="B3" s="13"/>
    </row>
    <row r="4" spans="1:16" x14ac:dyDescent="0.25">
      <c r="A4" s="13" t="s">
        <v>5</v>
      </c>
      <c r="B4" s="13"/>
    </row>
    <row r="5" spans="1:16" x14ac:dyDescent="0.25">
      <c r="A5" s="13" t="s">
        <v>6</v>
      </c>
      <c r="B5" s="13"/>
    </row>
    <row r="6" spans="1:16" s="11" customFormat="1" ht="18.75" x14ac:dyDescent="0.3">
      <c r="A6" s="118" t="s">
        <v>147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x14ac:dyDescent="0.25">
      <c r="A7" s="16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6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121" t="s">
        <v>2</v>
      </c>
      <c r="B9" s="13"/>
      <c r="C9" s="121" t="s">
        <v>148</v>
      </c>
      <c r="D9" s="13"/>
      <c r="E9" s="13"/>
      <c r="F9" s="13"/>
      <c r="G9" s="13"/>
      <c r="H9" s="13"/>
      <c r="I9" s="13"/>
      <c r="J9" s="13"/>
      <c r="K9" s="120" t="s">
        <v>2</v>
      </c>
      <c r="L9" s="13"/>
      <c r="M9" s="120" t="s">
        <v>2</v>
      </c>
      <c r="N9" s="13"/>
      <c r="O9" s="120" t="s">
        <v>2</v>
      </c>
      <c r="P9" s="13"/>
    </row>
    <row r="10" spans="1:16" x14ac:dyDescent="0.25">
      <c r="A10" s="121" t="s">
        <v>2</v>
      </c>
      <c r="B10" s="13"/>
      <c r="C10" s="121" t="s">
        <v>149</v>
      </c>
      <c r="D10" s="13"/>
      <c r="E10" s="13"/>
      <c r="F10" s="13"/>
      <c r="G10" s="13"/>
      <c r="H10" s="13"/>
      <c r="I10" s="13"/>
      <c r="J10" s="13"/>
      <c r="K10" s="120" t="s">
        <v>2</v>
      </c>
      <c r="L10" s="13"/>
      <c r="M10" s="120" t="s">
        <v>2</v>
      </c>
      <c r="N10" s="13"/>
      <c r="O10" s="120" t="s">
        <v>2</v>
      </c>
      <c r="P10" s="13"/>
    </row>
    <row r="11" spans="1:16" x14ac:dyDescent="0.25">
      <c r="A11" s="121" t="s">
        <v>2</v>
      </c>
      <c r="B11" s="13"/>
      <c r="C11" s="121" t="s">
        <v>150</v>
      </c>
      <c r="D11" s="13"/>
      <c r="E11" s="120" t="s">
        <v>151</v>
      </c>
      <c r="F11" s="13"/>
      <c r="G11" s="13"/>
      <c r="H11" s="13"/>
      <c r="I11" s="13"/>
      <c r="J11" s="13"/>
      <c r="K11" s="120" t="s">
        <v>119</v>
      </c>
      <c r="L11" s="13"/>
      <c r="M11" s="120" t="s">
        <v>120</v>
      </c>
      <c r="N11" s="13"/>
      <c r="O11" s="120" t="s">
        <v>139</v>
      </c>
      <c r="P11" s="13"/>
    </row>
    <row r="12" spans="1:16" x14ac:dyDescent="0.25">
      <c r="A12" s="120" t="s">
        <v>2</v>
      </c>
      <c r="B12" s="13"/>
      <c r="C12" s="13"/>
      <c r="D12" s="13"/>
      <c r="E12" s="13"/>
      <c r="F12" s="13"/>
      <c r="G12" s="13"/>
      <c r="H12" s="13"/>
      <c r="I12" s="13"/>
      <c r="J12" s="13"/>
      <c r="K12" s="120" t="s">
        <v>16</v>
      </c>
      <c r="L12" s="13"/>
      <c r="M12" s="120" t="s">
        <v>17</v>
      </c>
      <c r="N12" s="13"/>
      <c r="O12" s="120" t="s">
        <v>18</v>
      </c>
      <c r="P12" s="13"/>
    </row>
    <row r="13" spans="1:16" x14ac:dyDescent="0.25">
      <c r="A13" s="122" t="s">
        <v>2</v>
      </c>
      <c r="B13" s="13"/>
      <c r="C13" s="122" t="s">
        <v>140</v>
      </c>
      <c r="D13" s="13"/>
      <c r="E13" s="13"/>
      <c r="F13" s="13"/>
      <c r="G13" s="13"/>
      <c r="H13" s="13"/>
      <c r="I13" s="13"/>
      <c r="J13" s="13"/>
      <c r="K13" s="123">
        <v>755617</v>
      </c>
      <c r="L13" s="13"/>
      <c r="M13" s="123">
        <v>714937.97</v>
      </c>
      <c r="N13" s="13"/>
      <c r="O13" s="124">
        <f t="shared" ref="O13:O20" si="0">M13/K13*100</f>
        <v>94.616448544699224</v>
      </c>
      <c r="P13" s="23"/>
    </row>
    <row r="14" spans="1:16" x14ac:dyDescent="0.25">
      <c r="A14" s="125" t="s">
        <v>2</v>
      </c>
      <c r="B14" s="13"/>
      <c r="C14" s="125" t="s">
        <v>152</v>
      </c>
      <c r="D14" s="13"/>
      <c r="E14" s="13"/>
      <c r="F14" s="13"/>
      <c r="G14" s="13"/>
      <c r="H14" s="13"/>
      <c r="I14" s="13"/>
      <c r="J14" s="13"/>
      <c r="K14" s="126">
        <v>755617</v>
      </c>
      <c r="L14" s="13"/>
      <c r="M14" s="126">
        <v>714937.97</v>
      </c>
      <c r="N14" s="13"/>
      <c r="O14" s="127">
        <f t="shared" si="0"/>
        <v>94.616448544699224</v>
      </c>
      <c r="P14" s="23"/>
    </row>
    <row r="15" spans="1:16" x14ac:dyDescent="0.25">
      <c r="A15" s="125" t="s">
        <v>2</v>
      </c>
      <c r="B15" s="13"/>
      <c r="C15" s="125" t="s">
        <v>153</v>
      </c>
      <c r="D15" s="13"/>
      <c r="E15" s="13"/>
      <c r="F15" s="13"/>
      <c r="G15" s="13"/>
      <c r="H15" s="13"/>
      <c r="I15" s="13"/>
      <c r="J15" s="13"/>
      <c r="K15" s="126">
        <v>755617</v>
      </c>
      <c r="L15" s="13"/>
      <c r="M15" s="126">
        <v>714937.97</v>
      </c>
      <c r="N15" s="13"/>
      <c r="O15" s="127">
        <f t="shared" si="0"/>
        <v>94.616448544699224</v>
      </c>
      <c r="P15" s="23"/>
    </row>
    <row r="16" spans="1:16" x14ac:dyDescent="0.25">
      <c r="A16" s="128" t="s">
        <v>2</v>
      </c>
      <c r="B16" s="13"/>
      <c r="C16" s="128" t="s">
        <v>154</v>
      </c>
      <c r="D16" s="13"/>
      <c r="E16" s="128" t="s">
        <v>155</v>
      </c>
      <c r="F16" s="13"/>
      <c r="G16" s="13"/>
      <c r="H16" s="13"/>
      <c r="I16" s="13"/>
      <c r="J16" s="13"/>
      <c r="K16" s="129">
        <v>725817</v>
      </c>
      <c r="L16" s="13"/>
      <c r="M16" s="129">
        <v>685158.39</v>
      </c>
      <c r="N16" s="13"/>
      <c r="O16" s="130">
        <f t="shared" si="0"/>
        <v>94.398228479079435</v>
      </c>
      <c r="P16" s="23"/>
    </row>
    <row r="17" spans="1:16" x14ac:dyDescent="0.25">
      <c r="A17" s="131"/>
      <c r="B17" s="13"/>
      <c r="C17" s="131" t="s">
        <v>156</v>
      </c>
      <c r="D17" s="13"/>
      <c r="E17" s="131" t="s">
        <v>157</v>
      </c>
      <c r="F17" s="13"/>
      <c r="G17" s="13"/>
      <c r="H17" s="13"/>
      <c r="I17" s="13"/>
      <c r="J17" s="13"/>
      <c r="K17" s="132">
        <v>725817</v>
      </c>
      <c r="L17" s="13"/>
      <c r="M17" s="132">
        <f>M18+M48+M62+M79</f>
        <v>685158.3899999999</v>
      </c>
      <c r="N17" s="13"/>
      <c r="O17" s="133">
        <f t="shared" si="0"/>
        <v>94.398228479079421</v>
      </c>
      <c r="P17" s="23"/>
    </row>
    <row r="18" spans="1:16" x14ac:dyDescent="0.25">
      <c r="A18" s="134" t="s">
        <v>2</v>
      </c>
      <c r="B18" s="13"/>
      <c r="C18" s="134" t="s">
        <v>103</v>
      </c>
      <c r="D18" s="13"/>
      <c r="E18" s="13"/>
      <c r="F18" s="13"/>
      <c r="G18" s="13"/>
      <c r="H18" s="13"/>
      <c r="I18" s="13"/>
      <c r="J18" s="13"/>
      <c r="K18" s="135">
        <v>572535</v>
      </c>
      <c r="L18" s="13"/>
      <c r="M18" s="135">
        <v>563345.75</v>
      </c>
      <c r="N18" s="13"/>
      <c r="O18" s="136">
        <f t="shared" si="0"/>
        <v>98.394988952640446</v>
      </c>
      <c r="P18" s="23"/>
    </row>
    <row r="19" spans="1:16" x14ac:dyDescent="0.25">
      <c r="A19" s="134" t="s">
        <v>2</v>
      </c>
      <c r="B19" s="13"/>
      <c r="C19" s="134" t="s">
        <v>104</v>
      </c>
      <c r="D19" s="13"/>
      <c r="E19" s="13"/>
      <c r="F19" s="13"/>
      <c r="G19" s="13"/>
      <c r="H19" s="13"/>
      <c r="I19" s="13"/>
      <c r="J19" s="13"/>
      <c r="K19" s="135">
        <v>572535</v>
      </c>
      <c r="L19" s="13"/>
      <c r="M19" s="135">
        <v>563345.75</v>
      </c>
      <c r="N19" s="13"/>
      <c r="O19" s="136">
        <f t="shared" si="0"/>
        <v>98.394988952640446</v>
      </c>
      <c r="P19" s="23"/>
    </row>
    <row r="20" spans="1:16" x14ac:dyDescent="0.25">
      <c r="A20" s="60" t="s">
        <v>2</v>
      </c>
      <c r="B20" s="13"/>
      <c r="C20" s="60" t="s">
        <v>158</v>
      </c>
      <c r="D20" s="13"/>
      <c r="E20" s="60" t="s">
        <v>159</v>
      </c>
      <c r="F20" s="13"/>
      <c r="G20" s="13"/>
      <c r="H20" s="13"/>
      <c r="I20" s="13"/>
      <c r="J20" s="13"/>
      <c r="K20" s="28">
        <v>445590</v>
      </c>
      <c r="L20" s="13"/>
      <c r="M20" s="28">
        <v>437883.78</v>
      </c>
      <c r="N20" s="13"/>
      <c r="O20" s="29">
        <f t="shared" si="0"/>
        <v>98.270558136403423</v>
      </c>
      <c r="P20" s="23"/>
    </row>
    <row r="21" spans="1:16" x14ac:dyDescent="0.25">
      <c r="A21" s="60" t="s">
        <v>2</v>
      </c>
      <c r="B21" s="13"/>
      <c r="C21" s="60" t="s">
        <v>160</v>
      </c>
      <c r="D21" s="13"/>
      <c r="E21" s="60" t="s">
        <v>161</v>
      </c>
      <c r="F21" s="13"/>
      <c r="G21" s="13"/>
      <c r="H21" s="13"/>
      <c r="I21" s="13"/>
      <c r="J21" s="13"/>
      <c r="K21" s="28" t="s">
        <v>2</v>
      </c>
      <c r="L21" s="13"/>
      <c r="M21" s="28">
        <v>343599.03</v>
      </c>
      <c r="N21" s="13"/>
      <c r="O21" s="29" t="s">
        <v>2</v>
      </c>
      <c r="P21" s="23"/>
    </row>
    <row r="22" spans="1:16" x14ac:dyDescent="0.25">
      <c r="A22" s="60" t="s">
        <v>2</v>
      </c>
      <c r="B22" s="13"/>
      <c r="C22" s="60" t="s">
        <v>162</v>
      </c>
      <c r="D22" s="13"/>
      <c r="E22" s="60" t="s">
        <v>163</v>
      </c>
      <c r="F22" s="13"/>
      <c r="G22" s="13"/>
      <c r="H22" s="13"/>
      <c r="I22" s="13"/>
      <c r="J22" s="13"/>
      <c r="K22" s="28" t="s">
        <v>2</v>
      </c>
      <c r="L22" s="13"/>
      <c r="M22" s="28">
        <v>37590.93</v>
      </c>
      <c r="N22" s="13"/>
      <c r="O22" s="29" t="s">
        <v>2</v>
      </c>
      <c r="P22" s="23"/>
    </row>
    <row r="23" spans="1:16" x14ac:dyDescent="0.25">
      <c r="A23" s="60" t="s">
        <v>2</v>
      </c>
      <c r="B23" s="13"/>
      <c r="C23" s="60" t="s">
        <v>164</v>
      </c>
      <c r="D23" s="13"/>
      <c r="E23" s="60" t="s">
        <v>165</v>
      </c>
      <c r="F23" s="13"/>
      <c r="G23" s="13"/>
      <c r="H23" s="13"/>
      <c r="I23" s="13"/>
      <c r="J23" s="13"/>
      <c r="K23" s="28" t="s">
        <v>2</v>
      </c>
      <c r="L23" s="13"/>
      <c r="M23" s="28">
        <v>56693.82</v>
      </c>
      <c r="N23" s="13"/>
      <c r="O23" s="29" t="s">
        <v>2</v>
      </c>
      <c r="P23" s="23"/>
    </row>
    <row r="24" spans="1:16" x14ac:dyDescent="0.25">
      <c r="A24" s="60" t="s">
        <v>2</v>
      </c>
      <c r="B24" s="13"/>
      <c r="C24" s="60" t="s">
        <v>166</v>
      </c>
      <c r="D24" s="13"/>
      <c r="E24" s="60" t="s">
        <v>167</v>
      </c>
      <c r="F24" s="13"/>
      <c r="G24" s="13"/>
      <c r="H24" s="13"/>
      <c r="I24" s="13"/>
      <c r="J24" s="13"/>
      <c r="K24" s="28">
        <v>106095</v>
      </c>
      <c r="L24" s="13"/>
      <c r="M24" s="28">
        <v>104668.51</v>
      </c>
      <c r="N24" s="13"/>
      <c r="O24" s="29">
        <f>M24/K24*100</f>
        <v>98.655459729487717</v>
      </c>
      <c r="P24" s="23"/>
    </row>
    <row r="25" spans="1:16" x14ac:dyDescent="0.25">
      <c r="A25" s="60" t="s">
        <v>2</v>
      </c>
      <c r="B25" s="13"/>
      <c r="C25" s="60" t="s">
        <v>168</v>
      </c>
      <c r="D25" s="13"/>
      <c r="E25" s="60" t="s">
        <v>169</v>
      </c>
      <c r="F25" s="13"/>
      <c r="G25" s="13"/>
      <c r="H25" s="13"/>
      <c r="I25" s="13"/>
      <c r="J25" s="13"/>
      <c r="K25" s="28" t="s">
        <v>2</v>
      </c>
      <c r="L25" s="13"/>
      <c r="M25" s="28">
        <v>6833.63</v>
      </c>
      <c r="N25" s="13"/>
      <c r="O25" s="29" t="s">
        <v>2</v>
      </c>
      <c r="P25" s="23"/>
    </row>
    <row r="26" spans="1:16" x14ac:dyDescent="0.25">
      <c r="A26" s="60" t="s">
        <v>2</v>
      </c>
      <c r="B26" s="13"/>
      <c r="C26" s="60" t="s">
        <v>170</v>
      </c>
      <c r="D26" s="13"/>
      <c r="E26" s="60" t="s">
        <v>171</v>
      </c>
      <c r="F26" s="13"/>
      <c r="G26" s="13"/>
      <c r="H26" s="13"/>
      <c r="I26" s="13"/>
      <c r="J26" s="13"/>
      <c r="K26" s="28" t="s">
        <v>2</v>
      </c>
      <c r="L26" s="13"/>
      <c r="M26" s="28">
        <v>10334.200000000001</v>
      </c>
      <c r="N26" s="13"/>
      <c r="O26" s="29" t="s">
        <v>2</v>
      </c>
      <c r="P26" s="23"/>
    </row>
    <row r="27" spans="1:16" x14ac:dyDescent="0.25">
      <c r="A27" s="60" t="s">
        <v>2</v>
      </c>
      <c r="B27" s="13"/>
      <c r="C27" s="60" t="s">
        <v>172</v>
      </c>
      <c r="D27" s="13"/>
      <c r="E27" s="60" t="s">
        <v>173</v>
      </c>
      <c r="F27" s="13"/>
      <c r="G27" s="13"/>
      <c r="H27" s="13"/>
      <c r="I27" s="13"/>
      <c r="J27" s="13"/>
      <c r="K27" s="28" t="s">
        <v>2</v>
      </c>
      <c r="L27" s="13"/>
      <c r="M27" s="28">
        <v>8301.76</v>
      </c>
      <c r="N27" s="13"/>
      <c r="O27" s="29" t="s">
        <v>2</v>
      </c>
      <c r="P27" s="23"/>
    </row>
    <row r="28" spans="1:16" x14ac:dyDescent="0.25">
      <c r="A28" s="60" t="s">
        <v>2</v>
      </c>
      <c r="B28" s="13"/>
      <c r="C28" s="60" t="s">
        <v>174</v>
      </c>
      <c r="D28" s="13"/>
      <c r="E28" s="60" t="s">
        <v>175</v>
      </c>
      <c r="F28" s="13"/>
      <c r="G28" s="13"/>
      <c r="H28" s="13"/>
      <c r="I28" s="13"/>
      <c r="J28" s="13"/>
      <c r="K28" s="28" t="s">
        <v>2</v>
      </c>
      <c r="L28" s="13"/>
      <c r="M28" s="28">
        <v>8948.42</v>
      </c>
      <c r="N28" s="13"/>
      <c r="O28" s="29" t="s">
        <v>2</v>
      </c>
      <c r="P28" s="23"/>
    </row>
    <row r="29" spans="1:16" x14ac:dyDescent="0.25">
      <c r="A29" s="60" t="s">
        <v>2</v>
      </c>
      <c r="B29" s="13"/>
      <c r="C29" s="60" t="s">
        <v>176</v>
      </c>
      <c r="D29" s="13"/>
      <c r="E29" s="60" t="s">
        <v>177</v>
      </c>
      <c r="F29" s="13"/>
      <c r="G29" s="13"/>
      <c r="H29" s="13"/>
      <c r="I29" s="13"/>
      <c r="J29" s="13"/>
      <c r="K29" s="28" t="s">
        <v>2</v>
      </c>
      <c r="L29" s="13"/>
      <c r="M29" s="28">
        <v>1000</v>
      </c>
      <c r="N29" s="13"/>
      <c r="O29" s="29" t="s">
        <v>2</v>
      </c>
      <c r="P29" s="23"/>
    </row>
    <row r="30" spans="1:16" x14ac:dyDescent="0.25">
      <c r="A30" s="60" t="s">
        <v>2</v>
      </c>
      <c r="B30" s="13"/>
      <c r="C30" s="60" t="s">
        <v>178</v>
      </c>
      <c r="D30" s="13"/>
      <c r="E30" s="60" t="s">
        <v>179</v>
      </c>
      <c r="F30" s="13"/>
      <c r="G30" s="13"/>
      <c r="H30" s="13"/>
      <c r="I30" s="13"/>
      <c r="J30" s="13"/>
      <c r="K30" s="28" t="s">
        <v>2</v>
      </c>
      <c r="L30" s="13"/>
      <c r="M30" s="28">
        <v>10382.56</v>
      </c>
      <c r="N30" s="13"/>
      <c r="O30" s="29" t="s">
        <v>2</v>
      </c>
      <c r="P30" s="23"/>
    </row>
    <row r="31" spans="1:16" x14ac:dyDescent="0.25">
      <c r="A31" s="60" t="s">
        <v>2</v>
      </c>
      <c r="B31" s="13"/>
      <c r="C31" s="60" t="s">
        <v>180</v>
      </c>
      <c r="D31" s="13"/>
      <c r="E31" s="60" t="s">
        <v>181</v>
      </c>
      <c r="F31" s="13"/>
      <c r="G31" s="13"/>
      <c r="H31" s="13"/>
      <c r="I31" s="13"/>
      <c r="J31" s="13"/>
      <c r="K31" s="28" t="s">
        <v>2</v>
      </c>
      <c r="L31" s="13"/>
      <c r="M31" s="28">
        <v>2640.33</v>
      </c>
      <c r="N31" s="13"/>
      <c r="O31" s="29" t="s">
        <v>2</v>
      </c>
      <c r="P31" s="23"/>
    </row>
    <row r="32" spans="1:16" x14ac:dyDescent="0.25">
      <c r="A32" s="60" t="s">
        <v>2</v>
      </c>
      <c r="B32" s="13"/>
      <c r="C32" s="60" t="s">
        <v>182</v>
      </c>
      <c r="D32" s="13"/>
      <c r="E32" s="60" t="s">
        <v>183</v>
      </c>
      <c r="F32" s="13"/>
      <c r="G32" s="13"/>
      <c r="H32" s="13"/>
      <c r="I32" s="13"/>
      <c r="J32" s="13"/>
      <c r="K32" s="28" t="s">
        <v>2</v>
      </c>
      <c r="L32" s="13"/>
      <c r="M32" s="28">
        <v>1974.86</v>
      </c>
      <c r="N32" s="13"/>
      <c r="O32" s="29" t="s">
        <v>2</v>
      </c>
      <c r="P32" s="23"/>
    </row>
    <row r="33" spans="1:16" x14ac:dyDescent="0.25">
      <c r="A33" s="60" t="s">
        <v>2</v>
      </c>
      <c r="B33" s="13"/>
      <c r="C33" s="60" t="s">
        <v>184</v>
      </c>
      <c r="D33" s="13"/>
      <c r="E33" s="60" t="s">
        <v>185</v>
      </c>
      <c r="F33" s="13"/>
      <c r="G33" s="13"/>
      <c r="H33" s="13"/>
      <c r="I33" s="13"/>
      <c r="J33" s="13"/>
      <c r="K33" s="28" t="s">
        <v>2</v>
      </c>
      <c r="L33" s="13"/>
      <c r="M33" s="28">
        <v>254.01</v>
      </c>
      <c r="N33" s="13"/>
      <c r="O33" s="29" t="s">
        <v>2</v>
      </c>
      <c r="P33" s="23"/>
    </row>
    <row r="34" spans="1:16" x14ac:dyDescent="0.25">
      <c r="A34" s="60" t="s">
        <v>2</v>
      </c>
      <c r="B34" s="13"/>
      <c r="C34" s="60" t="s">
        <v>186</v>
      </c>
      <c r="D34" s="13"/>
      <c r="E34" s="60" t="s">
        <v>187</v>
      </c>
      <c r="F34" s="13"/>
      <c r="G34" s="13"/>
      <c r="H34" s="13"/>
      <c r="I34" s="13"/>
      <c r="J34" s="13"/>
      <c r="K34" s="28" t="s">
        <v>2</v>
      </c>
      <c r="L34" s="13"/>
      <c r="M34" s="28">
        <v>4588.1000000000004</v>
      </c>
      <c r="N34" s="13"/>
      <c r="O34" s="29" t="s">
        <v>2</v>
      </c>
      <c r="P34" s="23"/>
    </row>
    <row r="35" spans="1:16" x14ac:dyDescent="0.25">
      <c r="A35" s="60" t="s">
        <v>2</v>
      </c>
      <c r="B35" s="13"/>
      <c r="C35" s="60" t="s">
        <v>188</v>
      </c>
      <c r="D35" s="13"/>
      <c r="E35" s="60" t="s">
        <v>189</v>
      </c>
      <c r="F35" s="13"/>
      <c r="G35" s="13"/>
      <c r="H35" s="13"/>
      <c r="I35" s="13"/>
      <c r="J35" s="13"/>
      <c r="K35" s="28" t="s">
        <v>2</v>
      </c>
      <c r="L35" s="13"/>
      <c r="M35" s="28">
        <v>21103</v>
      </c>
      <c r="N35" s="13"/>
      <c r="O35" s="29" t="s">
        <v>2</v>
      </c>
      <c r="P35" s="23"/>
    </row>
    <row r="36" spans="1:16" x14ac:dyDescent="0.25">
      <c r="A36" s="60" t="s">
        <v>2</v>
      </c>
      <c r="B36" s="13"/>
      <c r="C36" s="60" t="s">
        <v>190</v>
      </c>
      <c r="D36" s="13"/>
      <c r="E36" s="60" t="s">
        <v>191</v>
      </c>
      <c r="F36" s="13"/>
      <c r="G36" s="13"/>
      <c r="H36" s="13"/>
      <c r="I36" s="13"/>
      <c r="J36" s="13"/>
      <c r="K36" s="28" t="s">
        <v>2</v>
      </c>
      <c r="L36" s="13"/>
      <c r="M36" s="28">
        <v>11260.36</v>
      </c>
      <c r="N36" s="13"/>
      <c r="O36" s="29" t="s">
        <v>2</v>
      </c>
      <c r="P36" s="23"/>
    </row>
    <row r="37" spans="1:16" x14ac:dyDescent="0.25">
      <c r="A37" s="60" t="s">
        <v>2</v>
      </c>
      <c r="B37" s="13"/>
      <c r="C37" s="60" t="s">
        <v>192</v>
      </c>
      <c r="D37" s="13"/>
      <c r="E37" s="60" t="s">
        <v>193</v>
      </c>
      <c r="F37" s="13"/>
      <c r="G37" s="13"/>
      <c r="H37" s="13"/>
      <c r="I37" s="13"/>
      <c r="J37" s="13"/>
      <c r="K37" s="28" t="s">
        <v>2</v>
      </c>
      <c r="L37" s="13"/>
      <c r="M37" s="28">
        <v>15226.01</v>
      </c>
      <c r="N37" s="13"/>
      <c r="O37" s="29" t="s">
        <v>2</v>
      </c>
      <c r="P37" s="23"/>
    </row>
    <row r="38" spans="1:16" x14ac:dyDescent="0.25">
      <c r="A38" s="60" t="s">
        <v>2</v>
      </c>
      <c r="B38" s="13"/>
      <c r="C38" s="60" t="s">
        <v>194</v>
      </c>
      <c r="D38" s="13"/>
      <c r="E38" s="60" t="s">
        <v>195</v>
      </c>
      <c r="F38" s="13"/>
      <c r="G38" s="13"/>
      <c r="H38" s="13"/>
      <c r="I38" s="13"/>
      <c r="J38" s="13"/>
      <c r="K38" s="28" t="s">
        <v>2</v>
      </c>
      <c r="L38" s="13"/>
      <c r="M38" s="28">
        <v>791</v>
      </c>
      <c r="N38" s="13"/>
      <c r="O38" s="29" t="s">
        <v>2</v>
      </c>
      <c r="P38" s="23"/>
    </row>
    <row r="39" spans="1:16" x14ac:dyDescent="0.25">
      <c r="A39" s="60" t="s">
        <v>2</v>
      </c>
      <c r="B39" s="13"/>
      <c r="C39" s="60" t="s">
        <v>196</v>
      </c>
      <c r="D39" s="13"/>
      <c r="E39" s="60" t="s">
        <v>197</v>
      </c>
      <c r="F39" s="13"/>
      <c r="G39" s="13"/>
      <c r="H39" s="13"/>
      <c r="I39" s="13"/>
      <c r="J39" s="13"/>
      <c r="K39" s="28" t="s">
        <v>2</v>
      </c>
      <c r="L39" s="13"/>
      <c r="M39" s="28">
        <v>817.15</v>
      </c>
      <c r="N39" s="13"/>
      <c r="O39" s="29" t="s">
        <v>2</v>
      </c>
      <c r="P39" s="23"/>
    </row>
    <row r="40" spans="1:16" x14ac:dyDescent="0.25">
      <c r="A40" s="60" t="s">
        <v>2</v>
      </c>
      <c r="B40" s="13"/>
      <c r="C40" s="60" t="s">
        <v>198</v>
      </c>
      <c r="D40" s="13"/>
      <c r="E40" s="60" t="s">
        <v>199</v>
      </c>
      <c r="F40" s="13"/>
      <c r="G40" s="13"/>
      <c r="H40" s="13"/>
      <c r="I40" s="13"/>
      <c r="J40" s="13"/>
      <c r="K40" s="28" t="s">
        <v>2</v>
      </c>
      <c r="L40" s="13"/>
      <c r="M40" s="28">
        <v>84</v>
      </c>
      <c r="N40" s="13"/>
      <c r="O40" s="29" t="s">
        <v>2</v>
      </c>
      <c r="P40" s="23"/>
    </row>
    <row r="41" spans="1:16" x14ac:dyDescent="0.25">
      <c r="A41" s="60" t="s">
        <v>2</v>
      </c>
      <c r="B41" s="13"/>
      <c r="C41" s="60" t="s">
        <v>200</v>
      </c>
      <c r="D41" s="13"/>
      <c r="E41" s="60" t="s">
        <v>201</v>
      </c>
      <c r="F41" s="13"/>
      <c r="G41" s="13"/>
      <c r="H41" s="13"/>
      <c r="I41" s="13"/>
      <c r="J41" s="13"/>
      <c r="K41" s="28" t="s">
        <v>2</v>
      </c>
      <c r="L41" s="13"/>
      <c r="M41" s="28">
        <v>129.12</v>
      </c>
      <c r="N41" s="13"/>
      <c r="O41" s="29" t="s">
        <v>2</v>
      </c>
      <c r="P41" s="23"/>
    </row>
    <row r="42" spans="1:16" x14ac:dyDescent="0.25">
      <c r="A42" s="60" t="s">
        <v>2</v>
      </c>
      <c r="B42" s="13"/>
      <c r="C42" s="60" t="s">
        <v>202</v>
      </c>
      <c r="D42" s="13"/>
      <c r="E42" s="60" t="s">
        <v>203</v>
      </c>
      <c r="F42" s="13"/>
      <c r="G42" s="13"/>
      <c r="H42" s="13"/>
      <c r="I42" s="13"/>
      <c r="J42" s="13"/>
      <c r="K42" s="28">
        <v>3750</v>
      </c>
      <c r="L42" s="13"/>
      <c r="M42" s="28">
        <v>3739.74</v>
      </c>
      <c r="N42" s="13"/>
      <c r="O42" s="29">
        <f>M42/K42*100</f>
        <v>99.726399999999998</v>
      </c>
      <c r="P42" s="23"/>
    </row>
    <row r="43" spans="1:16" x14ac:dyDescent="0.25">
      <c r="A43" s="60" t="s">
        <v>2</v>
      </c>
      <c r="B43" s="13"/>
      <c r="C43" s="60" t="s">
        <v>204</v>
      </c>
      <c r="D43" s="13"/>
      <c r="E43" s="60" t="s">
        <v>205</v>
      </c>
      <c r="F43" s="13"/>
      <c r="G43" s="13"/>
      <c r="H43" s="13"/>
      <c r="I43" s="13"/>
      <c r="J43" s="13"/>
      <c r="K43" s="28" t="s">
        <v>2</v>
      </c>
      <c r="L43" s="13"/>
      <c r="M43" s="28">
        <v>3739.74</v>
      </c>
      <c r="N43" s="13"/>
      <c r="O43" s="29" t="s">
        <v>2</v>
      </c>
      <c r="P43" s="23"/>
    </row>
    <row r="44" spans="1:16" x14ac:dyDescent="0.25">
      <c r="A44" s="60" t="s">
        <v>2</v>
      </c>
      <c r="B44" s="13"/>
      <c r="C44" s="60" t="s">
        <v>206</v>
      </c>
      <c r="D44" s="13"/>
      <c r="E44" s="60" t="s">
        <v>207</v>
      </c>
      <c r="F44" s="13"/>
      <c r="G44" s="13"/>
      <c r="H44" s="13"/>
      <c r="I44" s="13"/>
      <c r="J44" s="13"/>
      <c r="K44" s="28">
        <v>17100</v>
      </c>
      <c r="L44" s="13"/>
      <c r="M44" s="28">
        <v>17053.72</v>
      </c>
      <c r="N44" s="13"/>
      <c r="O44" s="29">
        <f>M44/K44*100</f>
        <v>99.729356725146204</v>
      </c>
      <c r="P44" s="23"/>
    </row>
    <row r="45" spans="1:16" x14ac:dyDescent="0.25">
      <c r="A45" s="60" t="s">
        <v>2</v>
      </c>
      <c r="B45" s="13"/>
      <c r="C45" s="60" t="s">
        <v>208</v>
      </c>
      <c r="D45" s="13"/>
      <c r="E45" s="60" t="s">
        <v>209</v>
      </c>
      <c r="F45" s="13"/>
      <c r="G45" s="13"/>
      <c r="H45" s="13"/>
      <c r="I45" s="13"/>
      <c r="J45" s="13"/>
      <c r="K45" s="28" t="s">
        <v>2</v>
      </c>
      <c r="L45" s="13"/>
      <c r="M45" s="28">
        <v>2100</v>
      </c>
      <c r="N45" s="13"/>
      <c r="O45" s="29" t="s">
        <v>2</v>
      </c>
      <c r="P45" s="23"/>
    </row>
    <row r="46" spans="1:16" x14ac:dyDescent="0.25">
      <c r="A46" s="60" t="s">
        <v>2</v>
      </c>
      <c r="B46" s="13"/>
      <c r="C46" s="60" t="s">
        <v>210</v>
      </c>
      <c r="D46" s="13"/>
      <c r="E46" s="60" t="s">
        <v>211</v>
      </c>
      <c r="F46" s="13"/>
      <c r="G46" s="13"/>
      <c r="H46" s="13"/>
      <c r="I46" s="13"/>
      <c r="J46" s="13"/>
      <c r="K46" s="28" t="s">
        <v>2</v>
      </c>
      <c r="L46" s="13"/>
      <c r="M46" s="28">
        <v>10053.719999999999</v>
      </c>
      <c r="N46" s="13"/>
      <c r="O46" s="29" t="s">
        <v>2</v>
      </c>
      <c r="P46" s="23"/>
    </row>
    <row r="47" spans="1:16" x14ac:dyDescent="0.25">
      <c r="A47" s="60" t="s">
        <v>2</v>
      </c>
      <c r="B47" s="13"/>
      <c r="C47" s="60" t="s">
        <v>212</v>
      </c>
      <c r="D47" s="13"/>
      <c r="E47" s="60" t="s">
        <v>213</v>
      </c>
      <c r="F47" s="13"/>
      <c r="G47" s="13"/>
      <c r="H47" s="13"/>
      <c r="I47" s="13"/>
      <c r="J47" s="13"/>
      <c r="K47" s="28" t="s">
        <v>2</v>
      </c>
      <c r="L47" s="13"/>
      <c r="M47" s="28">
        <v>4900</v>
      </c>
      <c r="N47" s="13"/>
      <c r="O47" s="29" t="s">
        <v>2</v>
      </c>
      <c r="P47" s="23"/>
    </row>
    <row r="48" spans="1:16" x14ac:dyDescent="0.25">
      <c r="A48" s="134" t="s">
        <v>2</v>
      </c>
      <c r="B48" s="13"/>
      <c r="C48" s="134" t="s">
        <v>105</v>
      </c>
      <c r="D48" s="13"/>
      <c r="E48" s="13"/>
      <c r="F48" s="13"/>
      <c r="G48" s="13"/>
      <c r="H48" s="13"/>
      <c r="I48" s="13"/>
      <c r="J48" s="13"/>
      <c r="K48" s="135">
        <v>8000</v>
      </c>
      <c r="L48" s="13"/>
      <c r="M48" s="135">
        <v>10399.32</v>
      </c>
      <c r="N48" s="13"/>
      <c r="O48" s="136">
        <f>M48/K48*100</f>
        <v>129.9915</v>
      </c>
      <c r="P48" s="23"/>
    </row>
    <row r="49" spans="1:16" x14ac:dyDescent="0.25">
      <c r="A49" s="134" t="s">
        <v>2</v>
      </c>
      <c r="B49" s="13"/>
      <c r="C49" s="134" t="s">
        <v>106</v>
      </c>
      <c r="D49" s="13"/>
      <c r="E49" s="13"/>
      <c r="F49" s="13"/>
      <c r="G49" s="13"/>
      <c r="H49" s="13"/>
      <c r="I49" s="13"/>
      <c r="J49" s="13"/>
      <c r="K49" s="135">
        <v>8000</v>
      </c>
      <c r="L49" s="13"/>
      <c r="M49" s="135">
        <v>10399.32</v>
      </c>
      <c r="N49" s="13"/>
      <c r="O49" s="136">
        <f>M49/K49*100</f>
        <v>129.9915</v>
      </c>
      <c r="P49" s="23"/>
    </row>
    <row r="50" spans="1:16" x14ac:dyDescent="0.25">
      <c r="A50" s="60" t="s">
        <v>2</v>
      </c>
      <c r="B50" s="13"/>
      <c r="C50" s="60" t="s">
        <v>166</v>
      </c>
      <c r="D50" s="13"/>
      <c r="E50" s="60" t="s">
        <v>167</v>
      </c>
      <c r="F50" s="13"/>
      <c r="G50" s="13"/>
      <c r="H50" s="13"/>
      <c r="I50" s="13"/>
      <c r="J50" s="13"/>
      <c r="K50" s="28">
        <v>8000</v>
      </c>
      <c r="L50" s="13"/>
      <c r="M50" s="28">
        <v>10373.870000000001</v>
      </c>
      <c r="N50" s="13"/>
      <c r="O50" s="29">
        <f>M50/K50*100</f>
        <v>129.67337499999999</v>
      </c>
      <c r="P50" s="23"/>
    </row>
    <row r="51" spans="1:16" x14ac:dyDescent="0.25">
      <c r="A51" s="60" t="s">
        <v>2</v>
      </c>
      <c r="B51" s="13"/>
      <c r="C51" s="60" t="s">
        <v>168</v>
      </c>
      <c r="D51" s="13"/>
      <c r="E51" s="60" t="s">
        <v>169</v>
      </c>
      <c r="F51" s="13"/>
      <c r="G51" s="13"/>
      <c r="H51" s="13"/>
      <c r="I51" s="13"/>
      <c r="J51" s="13"/>
      <c r="K51" s="28" t="s">
        <v>2</v>
      </c>
      <c r="L51" s="13"/>
      <c r="M51" s="28">
        <v>531</v>
      </c>
      <c r="N51" s="13"/>
      <c r="O51" s="29" t="s">
        <v>2</v>
      </c>
      <c r="P51" s="23"/>
    </row>
    <row r="52" spans="1:16" x14ac:dyDescent="0.25">
      <c r="A52" s="60" t="s">
        <v>2</v>
      </c>
      <c r="B52" s="13"/>
      <c r="C52" s="60" t="s">
        <v>172</v>
      </c>
      <c r="D52" s="13"/>
      <c r="E52" s="60" t="s">
        <v>173</v>
      </c>
      <c r="F52" s="13"/>
      <c r="G52" s="13"/>
      <c r="H52" s="13"/>
      <c r="I52" s="13"/>
      <c r="J52" s="13"/>
      <c r="K52" s="28" t="s">
        <v>2</v>
      </c>
      <c r="L52" s="13"/>
      <c r="M52" s="28">
        <v>1891.92</v>
      </c>
      <c r="N52" s="13"/>
      <c r="O52" s="29" t="s">
        <v>2</v>
      </c>
      <c r="P52" s="23"/>
    </row>
    <row r="53" spans="1:16" x14ac:dyDescent="0.25">
      <c r="A53" s="60" t="s">
        <v>2</v>
      </c>
      <c r="B53" s="13"/>
      <c r="C53" s="60" t="s">
        <v>174</v>
      </c>
      <c r="D53" s="13"/>
      <c r="E53" s="60" t="s">
        <v>175</v>
      </c>
      <c r="F53" s="13"/>
      <c r="G53" s="13"/>
      <c r="H53" s="13"/>
      <c r="I53" s="13"/>
      <c r="J53" s="13"/>
      <c r="K53" s="28" t="s">
        <v>2</v>
      </c>
      <c r="L53" s="13"/>
      <c r="M53" s="28">
        <v>103.36</v>
      </c>
      <c r="N53" s="13"/>
      <c r="O53" s="29" t="s">
        <v>2</v>
      </c>
      <c r="P53" s="23"/>
    </row>
    <row r="54" spans="1:16" x14ac:dyDescent="0.25">
      <c r="A54" s="60" t="s">
        <v>2</v>
      </c>
      <c r="B54" s="13"/>
      <c r="C54" s="60" t="s">
        <v>214</v>
      </c>
      <c r="D54" s="13"/>
      <c r="E54" s="60" t="s">
        <v>215</v>
      </c>
      <c r="F54" s="13"/>
      <c r="G54" s="13"/>
      <c r="H54" s="13"/>
      <c r="I54" s="13"/>
      <c r="J54" s="13"/>
      <c r="K54" s="28" t="s">
        <v>2</v>
      </c>
      <c r="L54" s="13"/>
      <c r="M54" s="28">
        <v>1893.5</v>
      </c>
      <c r="N54" s="13"/>
      <c r="O54" s="29" t="s">
        <v>2</v>
      </c>
      <c r="P54" s="23"/>
    </row>
    <row r="55" spans="1:16" x14ac:dyDescent="0.25">
      <c r="A55" s="60" t="s">
        <v>2</v>
      </c>
      <c r="B55" s="13"/>
      <c r="C55" s="60" t="s">
        <v>178</v>
      </c>
      <c r="D55" s="13"/>
      <c r="E55" s="60" t="s">
        <v>179</v>
      </c>
      <c r="F55" s="13"/>
      <c r="G55" s="13"/>
      <c r="H55" s="13"/>
      <c r="I55" s="13"/>
      <c r="J55" s="13"/>
      <c r="K55" s="28" t="s">
        <v>2</v>
      </c>
      <c r="L55" s="13"/>
      <c r="M55" s="28">
        <v>124</v>
      </c>
      <c r="N55" s="13"/>
      <c r="O55" s="29" t="s">
        <v>2</v>
      </c>
      <c r="P55" s="23"/>
    </row>
    <row r="56" spans="1:16" x14ac:dyDescent="0.25">
      <c r="A56" s="60" t="s">
        <v>2</v>
      </c>
      <c r="B56" s="13"/>
      <c r="C56" s="60" t="s">
        <v>180</v>
      </c>
      <c r="D56" s="13"/>
      <c r="E56" s="60" t="s">
        <v>181</v>
      </c>
      <c r="F56" s="13"/>
      <c r="G56" s="13"/>
      <c r="H56" s="13"/>
      <c r="I56" s="13"/>
      <c r="J56" s="13"/>
      <c r="K56" s="28" t="s">
        <v>2</v>
      </c>
      <c r="L56" s="13"/>
      <c r="M56" s="28">
        <v>217.5</v>
      </c>
      <c r="N56" s="13"/>
      <c r="O56" s="29" t="s">
        <v>2</v>
      </c>
      <c r="P56" s="23"/>
    </row>
    <row r="57" spans="1:16" x14ac:dyDescent="0.25">
      <c r="A57" s="60" t="s">
        <v>2</v>
      </c>
      <c r="B57" s="13"/>
      <c r="C57" s="60" t="s">
        <v>186</v>
      </c>
      <c r="D57" s="13"/>
      <c r="E57" s="60" t="s">
        <v>187</v>
      </c>
      <c r="F57" s="13"/>
      <c r="G57" s="13"/>
      <c r="H57" s="13"/>
      <c r="I57" s="13"/>
      <c r="J57" s="13"/>
      <c r="K57" s="28" t="s">
        <v>2</v>
      </c>
      <c r="L57" s="13"/>
      <c r="M57" s="28">
        <v>238.92</v>
      </c>
      <c r="N57" s="13"/>
      <c r="O57" s="29" t="s">
        <v>2</v>
      </c>
      <c r="P57" s="23"/>
    </row>
    <row r="58" spans="1:16" x14ac:dyDescent="0.25">
      <c r="A58" s="60" t="s">
        <v>2</v>
      </c>
      <c r="B58" s="13"/>
      <c r="C58" s="60" t="s">
        <v>188</v>
      </c>
      <c r="D58" s="13"/>
      <c r="E58" s="60" t="s">
        <v>189</v>
      </c>
      <c r="F58" s="13"/>
      <c r="G58" s="13"/>
      <c r="H58" s="13"/>
      <c r="I58" s="13"/>
      <c r="J58" s="13"/>
      <c r="K58" s="28" t="s">
        <v>2</v>
      </c>
      <c r="L58" s="13"/>
      <c r="M58" s="28">
        <v>4823.67</v>
      </c>
      <c r="N58" s="13"/>
      <c r="O58" s="29" t="s">
        <v>2</v>
      </c>
      <c r="P58" s="23"/>
    </row>
    <row r="59" spans="1:16" x14ac:dyDescent="0.25">
      <c r="A59" s="60" t="s">
        <v>2</v>
      </c>
      <c r="B59" s="13"/>
      <c r="C59" s="60" t="s">
        <v>198</v>
      </c>
      <c r="D59" s="13"/>
      <c r="E59" s="60" t="s">
        <v>199</v>
      </c>
      <c r="F59" s="13"/>
      <c r="G59" s="13"/>
      <c r="H59" s="13"/>
      <c r="I59" s="13"/>
      <c r="J59" s="13"/>
      <c r="K59" s="28" t="s">
        <v>2</v>
      </c>
      <c r="L59" s="13"/>
      <c r="M59" s="28">
        <v>550</v>
      </c>
      <c r="N59" s="13"/>
      <c r="O59" s="29" t="s">
        <v>2</v>
      </c>
      <c r="P59" s="23"/>
    </row>
    <row r="60" spans="1:16" x14ac:dyDescent="0.25">
      <c r="A60" s="60" t="s">
        <v>2</v>
      </c>
      <c r="B60" s="13"/>
      <c r="C60" s="60" t="s">
        <v>216</v>
      </c>
      <c r="D60" s="13"/>
      <c r="E60" s="60" t="s">
        <v>217</v>
      </c>
      <c r="F60" s="13"/>
      <c r="G60" s="13"/>
      <c r="H60" s="13"/>
      <c r="I60" s="13"/>
      <c r="J60" s="13"/>
      <c r="K60" s="28">
        <v>0</v>
      </c>
      <c r="L60" s="13"/>
      <c r="M60" s="28">
        <v>25.45</v>
      </c>
      <c r="N60" s="13"/>
      <c r="O60" s="29" t="s">
        <v>2</v>
      </c>
      <c r="P60" s="23"/>
    </row>
    <row r="61" spans="1:16" x14ac:dyDescent="0.25">
      <c r="A61" s="60" t="s">
        <v>2</v>
      </c>
      <c r="B61" s="13"/>
      <c r="C61" s="60" t="s">
        <v>218</v>
      </c>
      <c r="D61" s="13"/>
      <c r="E61" s="60" t="s">
        <v>219</v>
      </c>
      <c r="F61" s="13"/>
      <c r="G61" s="13"/>
      <c r="H61" s="13"/>
      <c r="I61" s="13"/>
      <c r="J61" s="13"/>
      <c r="K61" s="28" t="s">
        <v>2</v>
      </c>
      <c r="L61" s="13"/>
      <c r="M61" s="28">
        <v>25.45</v>
      </c>
      <c r="N61" s="13"/>
      <c r="O61" s="29" t="s">
        <v>2</v>
      </c>
      <c r="P61" s="23"/>
    </row>
    <row r="62" spans="1:16" x14ac:dyDescent="0.25">
      <c r="A62" s="134" t="s">
        <v>2</v>
      </c>
      <c r="B62" s="13"/>
      <c r="C62" s="134" t="s">
        <v>107</v>
      </c>
      <c r="D62" s="13"/>
      <c r="E62" s="13"/>
      <c r="F62" s="13"/>
      <c r="G62" s="13"/>
      <c r="H62" s="13"/>
      <c r="I62" s="13"/>
      <c r="J62" s="13"/>
      <c r="K62" s="135">
        <v>17000</v>
      </c>
      <c r="L62" s="13"/>
      <c r="M62" s="135">
        <f>M63</f>
        <v>23313.32</v>
      </c>
      <c r="N62" s="13"/>
      <c r="O62" s="136">
        <f>M62/K62*100</f>
        <v>137.13717647058823</v>
      </c>
      <c r="P62" s="23"/>
    </row>
    <row r="63" spans="1:16" x14ac:dyDescent="0.25">
      <c r="A63" s="134" t="s">
        <v>2</v>
      </c>
      <c r="B63" s="13"/>
      <c r="C63" s="134" t="s">
        <v>108</v>
      </c>
      <c r="D63" s="13"/>
      <c r="E63" s="13"/>
      <c r="F63" s="13"/>
      <c r="G63" s="13"/>
      <c r="H63" s="13"/>
      <c r="I63" s="13"/>
      <c r="J63" s="13"/>
      <c r="K63" s="135">
        <v>17000</v>
      </c>
      <c r="L63" s="13"/>
      <c r="M63" s="135">
        <f>M64+M75+M77</f>
        <v>23313.32</v>
      </c>
      <c r="N63" s="13"/>
      <c r="O63" s="136">
        <f>M63/K63*100</f>
        <v>137.13717647058823</v>
      </c>
      <c r="P63" s="23"/>
    </row>
    <row r="64" spans="1:16" x14ac:dyDescent="0.25">
      <c r="A64" s="60" t="s">
        <v>2</v>
      </c>
      <c r="B64" s="13"/>
      <c r="C64" s="60" t="s">
        <v>166</v>
      </c>
      <c r="D64" s="13"/>
      <c r="E64" s="60" t="s">
        <v>167</v>
      </c>
      <c r="F64" s="13"/>
      <c r="G64" s="13"/>
      <c r="H64" s="13"/>
      <c r="I64" s="13"/>
      <c r="J64" s="13"/>
      <c r="K64" s="28">
        <v>15000</v>
      </c>
      <c r="L64" s="13"/>
      <c r="M64" s="28">
        <v>21335.73</v>
      </c>
      <c r="N64" s="13"/>
      <c r="O64" s="29">
        <f>M64/K64*100</f>
        <v>142.23820000000001</v>
      </c>
      <c r="P64" s="23"/>
    </row>
    <row r="65" spans="1:16" x14ac:dyDescent="0.25">
      <c r="A65" s="60" t="s">
        <v>2</v>
      </c>
      <c r="B65" s="13"/>
      <c r="C65" s="60" t="s">
        <v>168</v>
      </c>
      <c r="D65" s="13"/>
      <c r="E65" s="60" t="s">
        <v>169</v>
      </c>
      <c r="F65" s="13"/>
      <c r="G65" s="13"/>
      <c r="H65" s="13"/>
      <c r="I65" s="13"/>
      <c r="J65" s="13"/>
      <c r="K65" s="28" t="s">
        <v>2</v>
      </c>
      <c r="L65" s="13"/>
      <c r="M65" s="28">
        <v>519.22</v>
      </c>
      <c r="N65" s="13"/>
      <c r="O65" s="29" t="s">
        <v>2</v>
      </c>
      <c r="P65" s="23"/>
    </row>
    <row r="66" spans="1:16" x14ac:dyDescent="0.25">
      <c r="A66" s="60" t="s">
        <v>2</v>
      </c>
      <c r="B66" s="13"/>
      <c r="C66" s="60" t="s">
        <v>172</v>
      </c>
      <c r="D66" s="13"/>
      <c r="E66" s="60" t="s">
        <v>173</v>
      </c>
      <c r="F66" s="13"/>
      <c r="G66" s="13"/>
      <c r="H66" s="13"/>
      <c r="I66" s="13"/>
      <c r="J66" s="13"/>
      <c r="K66" s="28" t="s">
        <v>2</v>
      </c>
      <c r="L66" s="13"/>
      <c r="M66" s="28">
        <v>729.78</v>
      </c>
      <c r="N66" s="13"/>
      <c r="O66" s="29" t="s">
        <v>2</v>
      </c>
      <c r="P66" s="23"/>
    </row>
    <row r="67" spans="1:16" x14ac:dyDescent="0.25">
      <c r="A67" s="60" t="s">
        <v>2</v>
      </c>
      <c r="B67" s="13"/>
      <c r="C67" s="60" t="s">
        <v>176</v>
      </c>
      <c r="D67" s="13"/>
      <c r="E67" s="60" t="s">
        <v>177</v>
      </c>
      <c r="F67" s="13"/>
      <c r="G67" s="13"/>
      <c r="H67" s="13"/>
      <c r="I67" s="13"/>
      <c r="J67" s="13"/>
      <c r="K67" s="28" t="s">
        <v>2</v>
      </c>
      <c r="L67" s="13"/>
      <c r="M67" s="28">
        <v>937</v>
      </c>
      <c r="N67" s="13"/>
      <c r="O67" s="29" t="s">
        <v>2</v>
      </c>
      <c r="P67" s="23"/>
    </row>
    <row r="68" spans="1:16" x14ac:dyDescent="0.25">
      <c r="A68" s="60" t="s">
        <v>2</v>
      </c>
      <c r="B68" s="13"/>
      <c r="C68" s="60" t="s">
        <v>182</v>
      </c>
      <c r="D68" s="13"/>
      <c r="E68" s="60" t="s">
        <v>183</v>
      </c>
      <c r="F68" s="13"/>
      <c r="G68" s="13"/>
      <c r="H68" s="13"/>
      <c r="I68" s="13"/>
      <c r="J68" s="13"/>
      <c r="K68" s="28" t="s">
        <v>2</v>
      </c>
      <c r="L68" s="13"/>
      <c r="M68" s="28">
        <v>5920</v>
      </c>
      <c r="N68" s="13"/>
      <c r="O68" s="29" t="s">
        <v>2</v>
      </c>
      <c r="P68" s="23"/>
    </row>
    <row r="69" spans="1:16" x14ac:dyDescent="0.25">
      <c r="A69" s="60" t="s">
        <v>2</v>
      </c>
      <c r="B69" s="13"/>
      <c r="C69" s="60" t="s">
        <v>184</v>
      </c>
      <c r="D69" s="13"/>
      <c r="E69" s="60" t="s">
        <v>185</v>
      </c>
      <c r="F69" s="13"/>
      <c r="G69" s="13"/>
      <c r="H69" s="13"/>
      <c r="I69" s="13"/>
      <c r="J69" s="13"/>
      <c r="K69" s="28" t="s">
        <v>2</v>
      </c>
      <c r="L69" s="13"/>
      <c r="M69" s="28">
        <v>99.54</v>
      </c>
      <c r="N69" s="13"/>
      <c r="O69" s="29" t="s">
        <v>2</v>
      </c>
      <c r="P69" s="23"/>
    </row>
    <row r="70" spans="1:16" x14ac:dyDescent="0.25">
      <c r="A70" s="60" t="s">
        <v>2</v>
      </c>
      <c r="B70" s="13"/>
      <c r="C70" s="60" t="s">
        <v>188</v>
      </c>
      <c r="D70" s="13"/>
      <c r="E70" s="60" t="s">
        <v>189</v>
      </c>
      <c r="F70" s="13"/>
      <c r="G70" s="13"/>
      <c r="H70" s="13"/>
      <c r="I70" s="13"/>
      <c r="J70" s="13"/>
      <c r="K70" s="28" t="s">
        <v>2</v>
      </c>
      <c r="L70" s="13"/>
      <c r="M70" s="28">
        <v>6497.81</v>
      </c>
      <c r="N70" s="13"/>
      <c r="O70" s="29" t="s">
        <v>2</v>
      </c>
      <c r="P70" s="23"/>
    </row>
    <row r="71" spans="1:16" x14ac:dyDescent="0.25">
      <c r="A71" s="60" t="s">
        <v>2</v>
      </c>
      <c r="B71" s="13"/>
      <c r="C71" s="60" t="s">
        <v>192</v>
      </c>
      <c r="D71" s="13"/>
      <c r="E71" s="60" t="s">
        <v>193</v>
      </c>
      <c r="F71" s="13"/>
      <c r="G71" s="13"/>
      <c r="H71" s="13"/>
      <c r="I71" s="13"/>
      <c r="J71" s="13"/>
      <c r="K71" s="28" t="s">
        <v>2</v>
      </c>
      <c r="L71" s="13"/>
      <c r="M71" s="28">
        <v>5062.5</v>
      </c>
      <c r="N71" s="13"/>
      <c r="O71" s="29" t="s">
        <v>2</v>
      </c>
      <c r="P71" s="23"/>
    </row>
    <row r="72" spans="1:16" x14ac:dyDescent="0.25">
      <c r="A72" s="60" t="s">
        <v>2</v>
      </c>
      <c r="B72" s="13"/>
      <c r="C72" s="60" t="s">
        <v>196</v>
      </c>
      <c r="D72" s="13"/>
      <c r="E72" s="60" t="s">
        <v>197</v>
      </c>
      <c r="F72" s="13"/>
      <c r="G72" s="13"/>
      <c r="H72" s="13"/>
      <c r="I72" s="13"/>
      <c r="J72" s="13"/>
      <c r="K72" s="28" t="s">
        <v>2</v>
      </c>
      <c r="L72" s="13"/>
      <c r="M72" s="28">
        <v>50</v>
      </c>
      <c r="N72" s="13"/>
      <c r="O72" s="29" t="s">
        <v>2</v>
      </c>
      <c r="P72" s="23"/>
    </row>
    <row r="73" spans="1:16" x14ac:dyDescent="0.25">
      <c r="A73" s="60" t="s">
        <v>2</v>
      </c>
      <c r="B73" s="13"/>
      <c r="C73" s="60" t="s">
        <v>220</v>
      </c>
      <c r="D73" s="13"/>
      <c r="E73" s="60" t="s">
        <v>221</v>
      </c>
      <c r="F73" s="13"/>
      <c r="G73" s="13"/>
      <c r="H73" s="13"/>
      <c r="I73" s="13"/>
      <c r="J73" s="13"/>
      <c r="K73" s="28" t="s">
        <v>2</v>
      </c>
      <c r="L73" s="13"/>
      <c r="M73" s="28">
        <v>1232.3800000000001</v>
      </c>
      <c r="N73" s="13"/>
      <c r="O73" s="29" t="s">
        <v>2</v>
      </c>
      <c r="P73" s="23"/>
    </row>
    <row r="74" spans="1:16" x14ac:dyDescent="0.25">
      <c r="A74" s="60" t="s">
        <v>2</v>
      </c>
      <c r="B74" s="13"/>
      <c r="C74" s="60" t="s">
        <v>198</v>
      </c>
      <c r="D74" s="13"/>
      <c r="E74" s="60" t="s">
        <v>199</v>
      </c>
      <c r="F74" s="13"/>
      <c r="G74" s="13"/>
      <c r="H74" s="13"/>
      <c r="I74" s="13"/>
      <c r="J74" s="13"/>
      <c r="K74" s="28" t="s">
        <v>2</v>
      </c>
      <c r="L74" s="13"/>
      <c r="M74" s="28">
        <v>287.5</v>
      </c>
      <c r="N74" s="13"/>
      <c r="O74" s="29" t="s">
        <v>2</v>
      </c>
      <c r="P74" s="23"/>
    </row>
    <row r="75" spans="1:16" x14ac:dyDescent="0.25">
      <c r="A75" s="60" t="s">
        <v>2</v>
      </c>
      <c r="B75" s="13"/>
      <c r="C75" s="60" t="s">
        <v>216</v>
      </c>
      <c r="D75" s="13"/>
      <c r="E75" s="60" t="s">
        <v>217</v>
      </c>
      <c r="F75" s="13"/>
      <c r="G75" s="13"/>
      <c r="H75" s="13"/>
      <c r="I75" s="13"/>
      <c r="J75" s="13"/>
      <c r="K75" s="28">
        <v>550</v>
      </c>
      <c r="L75" s="13"/>
      <c r="M75" s="28">
        <v>534.09</v>
      </c>
      <c r="N75" s="13"/>
      <c r="O75" s="29">
        <f>M75/K75*100</f>
        <v>97.107272727272729</v>
      </c>
      <c r="P75" s="23"/>
    </row>
    <row r="76" spans="1:16" x14ac:dyDescent="0.25">
      <c r="A76" s="60" t="s">
        <v>2</v>
      </c>
      <c r="B76" s="13"/>
      <c r="C76" s="60" t="s">
        <v>218</v>
      </c>
      <c r="D76" s="13"/>
      <c r="E76" s="60" t="s">
        <v>219</v>
      </c>
      <c r="F76" s="13"/>
      <c r="G76" s="13"/>
      <c r="H76" s="13"/>
      <c r="I76" s="13"/>
      <c r="J76" s="13"/>
      <c r="K76" s="28" t="s">
        <v>2</v>
      </c>
      <c r="L76" s="13"/>
      <c r="M76" s="28">
        <v>534.09</v>
      </c>
      <c r="N76" s="13"/>
      <c r="O76" s="29" t="s">
        <v>2</v>
      </c>
      <c r="P76" s="23"/>
    </row>
    <row r="77" spans="1:16" x14ac:dyDescent="0.25">
      <c r="A77" s="60" t="s">
        <v>2</v>
      </c>
      <c r="B77" s="13"/>
      <c r="C77" s="60" t="s">
        <v>206</v>
      </c>
      <c r="D77" s="13"/>
      <c r="E77" s="60" t="s">
        <v>207</v>
      </c>
      <c r="F77" s="13"/>
      <c r="G77" s="13"/>
      <c r="H77" s="13"/>
      <c r="I77" s="13"/>
      <c r="J77" s="13"/>
      <c r="K77" s="28">
        <v>1450</v>
      </c>
      <c r="L77" s="13"/>
      <c r="M77" s="28">
        <v>1443.5</v>
      </c>
      <c r="N77" s="13"/>
      <c r="O77" s="29">
        <f>M77/K77*100</f>
        <v>99.551724137931032</v>
      </c>
      <c r="P77" s="23"/>
    </row>
    <row r="78" spans="1:16" x14ac:dyDescent="0.25">
      <c r="A78" s="60" t="s">
        <v>2</v>
      </c>
      <c r="B78" s="13"/>
      <c r="C78" s="60" t="s">
        <v>208</v>
      </c>
      <c r="D78" s="13"/>
      <c r="E78" s="60" t="s">
        <v>209</v>
      </c>
      <c r="F78" s="13"/>
      <c r="G78" s="13"/>
      <c r="H78" s="13"/>
      <c r="I78" s="13"/>
      <c r="J78" s="13"/>
      <c r="K78" s="28" t="s">
        <v>2</v>
      </c>
      <c r="L78" s="13"/>
      <c r="M78" s="28">
        <v>1443.5</v>
      </c>
      <c r="N78" s="13"/>
      <c r="O78" s="29" t="s">
        <v>2</v>
      </c>
      <c r="P78" s="23"/>
    </row>
    <row r="79" spans="1:16" x14ac:dyDescent="0.25">
      <c r="A79" s="134" t="s">
        <v>2</v>
      </c>
      <c r="B79" s="13"/>
      <c r="C79" s="134" t="s">
        <v>109</v>
      </c>
      <c r="D79" s="13"/>
      <c r="E79" s="13"/>
      <c r="F79" s="13"/>
      <c r="G79" s="13"/>
      <c r="H79" s="13"/>
      <c r="I79" s="13"/>
      <c r="J79" s="13"/>
      <c r="K79" s="135">
        <v>118637</v>
      </c>
      <c r="L79" s="13"/>
      <c r="M79" s="135">
        <v>88100</v>
      </c>
      <c r="N79" s="13"/>
      <c r="O79" s="136">
        <f>M79/K79*100</f>
        <v>74.260138068224919</v>
      </c>
      <c r="P79" s="23"/>
    </row>
    <row r="80" spans="1:16" x14ac:dyDescent="0.25">
      <c r="A80" s="134" t="s">
        <v>2</v>
      </c>
      <c r="B80" s="13"/>
      <c r="C80" s="134" t="s">
        <v>110</v>
      </c>
      <c r="D80" s="13"/>
      <c r="E80" s="13"/>
      <c r="F80" s="13"/>
      <c r="G80" s="13"/>
      <c r="H80" s="13"/>
      <c r="I80" s="13"/>
      <c r="J80" s="13"/>
      <c r="K80" s="135">
        <v>25600</v>
      </c>
      <c r="L80" s="13"/>
      <c r="M80" s="135">
        <v>25600</v>
      </c>
      <c r="N80" s="13"/>
      <c r="O80" s="136">
        <f>M80/K80*100</f>
        <v>100</v>
      </c>
      <c r="P80" s="23"/>
    </row>
    <row r="81" spans="1:16" x14ac:dyDescent="0.25">
      <c r="A81" s="60" t="s">
        <v>2</v>
      </c>
      <c r="B81" s="13"/>
      <c r="C81" s="60" t="s">
        <v>166</v>
      </c>
      <c r="D81" s="13"/>
      <c r="E81" s="60" t="s">
        <v>167</v>
      </c>
      <c r="F81" s="13"/>
      <c r="G81" s="13"/>
      <c r="H81" s="13"/>
      <c r="I81" s="13"/>
      <c r="J81" s="13"/>
      <c r="K81" s="28">
        <v>25600</v>
      </c>
      <c r="L81" s="13"/>
      <c r="M81" s="28">
        <v>25600</v>
      </c>
      <c r="N81" s="13"/>
      <c r="O81" s="29">
        <f>M81/K81*100</f>
        <v>100</v>
      </c>
      <c r="P81" s="23"/>
    </row>
    <row r="82" spans="1:16" x14ac:dyDescent="0.25">
      <c r="A82" s="60" t="s">
        <v>2</v>
      </c>
      <c r="B82" s="13"/>
      <c r="C82" s="60" t="s">
        <v>168</v>
      </c>
      <c r="D82" s="13"/>
      <c r="E82" s="60" t="s">
        <v>169</v>
      </c>
      <c r="F82" s="13"/>
      <c r="G82" s="13"/>
      <c r="H82" s="13"/>
      <c r="I82" s="13"/>
      <c r="J82" s="13"/>
      <c r="K82" s="28" t="s">
        <v>2</v>
      </c>
      <c r="L82" s="13"/>
      <c r="M82" s="28">
        <v>1100</v>
      </c>
      <c r="N82" s="13"/>
      <c r="O82" s="29" t="s">
        <v>2</v>
      </c>
      <c r="P82" s="23"/>
    </row>
    <row r="83" spans="1:16" x14ac:dyDescent="0.25">
      <c r="A83" s="60" t="s">
        <v>2</v>
      </c>
      <c r="B83" s="13"/>
      <c r="C83" s="60" t="s">
        <v>172</v>
      </c>
      <c r="D83" s="13"/>
      <c r="E83" s="60" t="s">
        <v>173</v>
      </c>
      <c r="F83" s="13"/>
      <c r="G83" s="13"/>
      <c r="H83" s="13"/>
      <c r="I83" s="13"/>
      <c r="J83" s="13"/>
      <c r="K83" s="28" t="s">
        <v>2</v>
      </c>
      <c r="L83" s="13"/>
      <c r="M83" s="28">
        <v>812</v>
      </c>
      <c r="N83" s="13"/>
      <c r="O83" s="29" t="s">
        <v>2</v>
      </c>
      <c r="P83" s="23"/>
    </row>
    <row r="84" spans="1:16" x14ac:dyDescent="0.25">
      <c r="A84" s="60" t="s">
        <v>2</v>
      </c>
      <c r="B84" s="13"/>
      <c r="C84" s="60" t="s">
        <v>186</v>
      </c>
      <c r="D84" s="13"/>
      <c r="E84" s="60" t="s">
        <v>187</v>
      </c>
      <c r="F84" s="13"/>
      <c r="G84" s="13"/>
      <c r="H84" s="13"/>
      <c r="I84" s="13"/>
      <c r="J84" s="13"/>
      <c r="K84" s="28" t="s">
        <v>2</v>
      </c>
      <c r="L84" s="13"/>
      <c r="M84" s="28">
        <v>3000</v>
      </c>
      <c r="N84" s="13"/>
      <c r="O84" s="29" t="s">
        <v>2</v>
      </c>
      <c r="P84" s="23"/>
    </row>
    <row r="85" spans="1:16" x14ac:dyDescent="0.25">
      <c r="A85" s="60" t="s">
        <v>2</v>
      </c>
      <c r="B85" s="13"/>
      <c r="C85" s="60" t="s">
        <v>188</v>
      </c>
      <c r="D85" s="13"/>
      <c r="E85" s="60" t="s">
        <v>189</v>
      </c>
      <c r="F85" s="13"/>
      <c r="G85" s="13"/>
      <c r="H85" s="13"/>
      <c r="I85" s="13"/>
      <c r="J85" s="13"/>
      <c r="K85" s="28" t="s">
        <v>2</v>
      </c>
      <c r="L85" s="13"/>
      <c r="M85" s="28">
        <v>15326.25</v>
      </c>
      <c r="N85" s="13"/>
      <c r="O85" s="29" t="s">
        <v>2</v>
      </c>
      <c r="P85" s="23"/>
    </row>
    <row r="86" spans="1:16" x14ac:dyDescent="0.25">
      <c r="A86" s="60" t="s">
        <v>2</v>
      </c>
      <c r="B86" s="13"/>
      <c r="C86" s="60" t="s">
        <v>192</v>
      </c>
      <c r="D86" s="13"/>
      <c r="E86" s="60" t="s">
        <v>193</v>
      </c>
      <c r="F86" s="13"/>
      <c r="G86" s="13"/>
      <c r="H86" s="13"/>
      <c r="I86" s="13"/>
      <c r="J86" s="13"/>
      <c r="K86" s="28" t="s">
        <v>2</v>
      </c>
      <c r="L86" s="13"/>
      <c r="M86" s="28">
        <v>3493.75</v>
      </c>
      <c r="N86" s="13"/>
      <c r="O86" s="29" t="s">
        <v>2</v>
      </c>
      <c r="P86" s="23"/>
    </row>
    <row r="87" spans="1:16" x14ac:dyDescent="0.25">
      <c r="A87" s="60" t="s">
        <v>2</v>
      </c>
      <c r="B87" s="13"/>
      <c r="C87" s="60" t="s">
        <v>194</v>
      </c>
      <c r="D87" s="13"/>
      <c r="E87" s="60" t="s">
        <v>195</v>
      </c>
      <c r="F87" s="13"/>
      <c r="G87" s="13"/>
      <c r="H87" s="13"/>
      <c r="I87" s="13"/>
      <c r="J87" s="13"/>
      <c r="K87" s="28" t="s">
        <v>2</v>
      </c>
      <c r="L87" s="13"/>
      <c r="M87" s="28">
        <v>1868</v>
      </c>
      <c r="N87" s="13"/>
      <c r="O87" s="29" t="s">
        <v>2</v>
      </c>
      <c r="P87" s="23"/>
    </row>
    <row r="88" spans="1:16" x14ac:dyDescent="0.25">
      <c r="A88" s="134" t="s">
        <v>2</v>
      </c>
      <c r="B88" s="13"/>
      <c r="C88" s="134" t="s">
        <v>111</v>
      </c>
      <c r="D88" s="13"/>
      <c r="E88" s="13"/>
      <c r="F88" s="13"/>
      <c r="G88" s="13"/>
      <c r="H88" s="13"/>
      <c r="I88" s="13"/>
      <c r="J88" s="13"/>
      <c r="K88" s="135">
        <v>93037</v>
      </c>
      <c r="L88" s="13"/>
      <c r="M88" s="135">
        <v>62500</v>
      </c>
      <c r="N88" s="13"/>
      <c r="O88" s="136">
        <f>M88/K88*100</f>
        <v>67.177574513365641</v>
      </c>
      <c r="P88" s="23"/>
    </row>
    <row r="89" spans="1:16" x14ac:dyDescent="0.25">
      <c r="A89" s="60" t="s">
        <v>2</v>
      </c>
      <c r="B89" s="13"/>
      <c r="C89" s="60" t="s">
        <v>166</v>
      </c>
      <c r="D89" s="13"/>
      <c r="E89" s="60" t="s">
        <v>167</v>
      </c>
      <c r="F89" s="13"/>
      <c r="G89" s="13"/>
      <c r="H89" s="13"/>
      <c r="I89" s="13"/>
      <c r="J89" s="13"/>
      <c r="K89" s="28">
        <v>53499</v>
      </c>
      <c r="L89" s="13"/>
      <c r="M89" s="28">
        <v>55500</v>
      </c>
      <c r="N89" s="13"/>
      <c r="O89" s="29">
        <f>M89/K89*100</f>
        <v>103.74025682723043</v>
      </c>
      <c r="P89" s="23"/>
    </row>
    <row r="90" spans="1:16" x14ac:dyDescent="0.25">
      <c r="A90" s="60" t="s">
        <v>2</v>
      </c>
      <c r="B90" s="13"/>
      <c r="C90" s="60" t="s">
        <v>168</v>
      </c>
      <c r="D90" s="13"/>
      <c r="E90" s="60" t="s">
        <v>169</v>
      </c>
      <c r="F90" s="13"/>
      <c r="G90" s="13"/>
      <c r="H90" s="13"/>
      <c r="I90" s="13"/>
      <c r="J90" s="13"/>
      <c r="K90" s="28" t="s">
        <v>2</v>
      </c>
      <c r="L90" s="13"/>
      <c r="M90" s="28">
        <v>1362.6</v>
      </c>
      <c r="N90" s="13"/>
      <c r="O90" s="29" t="s">
        <v>2</v>
      </c>
      <c r="P90" s="23"/>
    </row>
    <row r="91" spans="1:16" x14ac:dyDescent="0.25">
      <c r="A91" s="60" t="s">
        <v>2</v>
      </c>
      <c r="B91" s="13"/>
      <c r="C91" s="60" t="s">
        <v>214</v>
      </c>
      <c r="D91" s="13"/>
      <c r="E91" s="60" t="s">
        <v>215</v>
      </c>
      <c r="F91" s="13"/>
      <c r="G91" s="13"/>
      <c r="H91" s="13"/>
      <c r="I91" s="13"/>
      <c r="J91" s="13"/>
      <c r="K91" s="28" t="s">
        <v>2</v>
      </c>
      <c r="L91" s="13"/>
      <c r="M91" s="28">
        <v>1271.25</v>
      </c>
      <c r="N91" s="13"/>
      <c r="O91" s="29" t="s">
        <v>2</v>
      </c>
      <c r="P91" s="23"/>
    </row>
    <row r="92" spans="1:16" x14ac:dyDescent="0.25">
      <c r="A92" s="60" t="s">
        <v>2</v>
      </c>
      <c r="B92" s="13"/>
      <c r="C92" s="60" t="s">
        <v>178</v>
      </c>
      <c r="D92" s="13"/>
      <c r="E92" s="60" t="s">
        <v>179</v>
      </c>
      <c r="F92" s="13"/>
      <c r="G92" s="13"/>
      <c r="H92" s="13"/>
      <c r="I92" s="13"/>
      <c r="J92" s="13"/>
      <c r="K92" s="28" t="s">
        <v>2</v>
      </c>
      <c r="L92" s="13"/>
      <c r="M92" s="28">
        <v>3887.5</v>
      </c>
      <c r="N92" s="13"/>
      <c r="O92" s="29" t="s">
        <v>2</v>
      </c>
      <c r="P92" s="23"/>
    </row>
    <row r="93" spans="1:16" x14ac:dyDescent="0.25">
      <c r="A93" s="60" t="s">
        <v>2</v>
      </c>
      <c r="B93" s="13"/>
      <c r="C93" s="60" t="s">
        <v>188</v>
      </c>
      <c r="D93" s="13"/>
      <c r="E93" s="60" t="s">
        <v>189</v>
      </c>
      <c r="F93" s="13"/>
      <c r="G93" s="13"/>
      <c r="H93" s="13"/>
      <c r="I93" s="13"/>
      <c r="J93" s="13"/>
      <c r="K93" s="28" t="s">
        <v>2</v>
      </c>
      <c r="L93" s="13"/>
      <c r="M93" s="28">
        <v>41900.17</v>
      </c>
      <c r="N93" s="13"/>
      <c r="O93" s="29" t="s">
        <v>2</v>
      </c>
      <c r="P93" s="23"/>
    </row>
    <row r="94" spans="1:16" x14ac:dyDescent="0.25">
      <c r="A94" s="60" t="s">
        <v>2</v>
      </c>
      <c r="B94" s="13"/>
      <c r="C94" s="60" t="s">
        <v>192</v>
      </c>
      <c r="D94" s="13"/>
      <c r="E94" s="60" t="s">
        <v>193</v>
      </c>
      <c r="F94" s="13"/>
      <c r="G94" s="13"/>
      <c r="H94" s="13"/>
      <c r="I94" s="13"/>
      <c r="J94" s="13"/>
      <c r="K94" s="28" t="s">
        <v>2</v>
      </c>
      <c r="L94" s="13"/>
      <c r="M94" s="28">
        <v>5467.48</v>
      </c>
      <c r="N94" s="13"/>
      <c r="O94" s="29" t="s">
        <v>2</v>
      </c>
      <c r="P94" s="23"/>
    </row>
    <row r="95" spans="1:16" x14ac:dyDescent="0.25">
      <c r="A95" s="60" t="s">
        <v>2</v>
      </c>
      <c r="B95" s="13"/>
      <c r="C95" s="60" t="s">
        <v>196</v>
      </c>
      <c r="D95" s="13"/>
      <c r="E95" s="60" t="s">
        <v>197</v>
      </c>
      <c r="F95" s="13"/>
      <c r="G95" s="13"/>
      <c r="H95" s="13"/>
      <c r="I95" s="13"/>
      <c r="J95" s="13"/>
      <c r="K95" s="28" t="s">
        <v>2</v>
      </c>
      <c r="L95" s="13"/>
      <c r="M95" s="28">
        <v>1611</v>
      </c>
      <c r="N95" s="13"/>
      <c r="O95" s="29" t="s">
        <v>2</v>
      </c>
      <c r="P95" s="23"/>
    </row>
    <row r="96" spans="1:16" x14ac:dyDescent="0.25">
      <c r="A96" s="60" t="s">
        <v>2</v>
      </c>
      <c r="B96" s="13"/>
      <c r="C96" s="60" t="s">
        <v>206</v>
      </c>
      <c r="D96" s="13"/>
      <c r="E96" s="60" t="s">
        <v>207</v>
      </c>
      <c r="F96" s="13"/>
      <c r="G96" s="13"/>
      <c r="H96" s="13"/>
      <c r="I96" s="13"/>
      <c r="J96" s="13"/>
      <c r="K96" s="28">
        <v>39538</v>
      </c>
      <c r="L96" s="13"/>
      <c r="M96" s="28">
        <v>7000</v>
      </c>
      <c r="N96" s="13"/>
      <c r="O96" s="29">
        <f>M96/K96*100</f>
        <v>17.704486822803378</v>
      </c>
      <c r="P96" s="23"/>
    </row>
    <row r="97" spans="1:16" x14ac:dyDescent="0.25">
      <c r="A97" s="60" t="s">
        <v>2</v>
      </c>
      <c r="B97" s="13"/>
      <c r="C97" s="60" t="s">
        <v>208</v>
      </c>
      <c r="D97" s="13"/>
      <c r="E97" s="60" t="s">
        <v>209</v>
      </c>
      <c r="F97" s="13"/>
      <c r="G97" s="13"/>
      <c r="H97" s="13"/>
      <c r="I97" s="13"/>
      <c r="J97" s="13"/>
      <c r="K97" s="28" t="s">
        <v>2</v>
      </c>
      <c r="L97" s="13"/>
      <c r="M97" s="28">
        <v>7000</v>
      </c>
      <c r="N97" s="13"/>
      <c r="O97" s="29" t="s">
        <v>2</v>
      </c>
      <c r="P97" s="23"/>
    </row>
    <row r="98" spans="1:16" x14ac:dyDescent="0.25">
      <c r="A98" s="134" t="s">
        <v>2</v>
      </c>
      <c r="B98" s="13"/>
      <c r="C98" s="134" t="s">
        <v>113</v>
      </c>
      <c r="D98" s="13"/>
      <c r="E98" s="13"/>
      <c r="F98" s="13"/>
      <c r="G98" s="13"/>
      <c r="H98" s="13"/>
      <c r="I98" s="13"/>
      <c r="J98" s="13"/>
      <c r="K98" s="135">
        <v>9645</v>
      </c>
      <c r="L98" s="13"/>
      <c r="M98" s="135">
        <v>0</v>
      </c>
      <c r="N98" s="13"/>
      <c r="O98" s="136">
        <v>0</v>
      </c>
      <c r="P98" s="23"/>
    </row>
    <row r="99" spans="1:16" x14ac:dyDescent="0.25">
      <c r="A99" s="134" t="s">
        <v>2</v>
      </c>
      <c r="B99" s="13"/>
      <c r="C99" s="134" t="s">
        <v>114</v>
      </c>
      <c r="D99" s="13"/>
      <c r="E99" s="13"/>
      <c r="F99" s="13"/>
      <c r="G99" s="13"/>
      <c r="H99" s="13"/>
      <c r="I99" s="13"/>
      <c r="J99" s="13"/>
      <c r="K99" s="135">
        <v>4265</v>
      </c>
      <c r="L99" s="13"/>
      <c r="M99" s="135">
        <v>0</v>
      </c>
      <c r="N99" s="13"/>
      <c r="O99" s="136">
        <v>0</v>
      </c>
      <c r="P99" s="23"/>
    </row>
    <row r="100" spans="1:16" x14ac:dyDescent="0.25">
      <c r="A100" s="60" t="s">
        <v>2</v>
      </c>
      <c r="B100" s="13"/>
      <c r="C100" s="60" t="s">
        <v>166</v>
      </c>
      <c r="D100" s="13"/>
      <c r="E100" s="60" t="s">
        <v>167</v>
      </c>
      <c r="F100" s="13"/>
      <c r="G100" s="13"/>
      <c r="H100" s="13"/>
      <c r="I100" s="13"/>
      <c r="J100" s="13"/>
      <c r="K100" s="28">
        <v>4240</v>
      </c>
      <c r="L100" s="13"/>
      <c r="M100" s="28">
        <v>0</v>
      </c>
      <c r="N100" s="13"/>
      <c r="O100" s="29">
        <v>0</v>
      </c>
      <c r="P100" s="23"/>
    </row>
    <row r="101" spans="1:16" x14ac:dyDescent="0.25">
      <c r="A101" s="60" t="s">
        <v>2</v>
      </c>
      <c r="B101" s="13"/>
      <c r="C101" s="60" t="s">
        <v>216</v>
      </c>
      <c r="D101" s="13"/>
      <c r="E101" s="60" t="s">
        <v>217</v>
      </c>
      <c r="F101" s="13"/>
      <c r="G101" s="13"/>
      <c r="H101" s="13"/>
      <c r="I101" s="13"/>
      <c r="J101" s="13"/>
      <c r="K101" s="28">
        <v>25</v>
      </c>
      <c r="L101" s="13"/>
      <c r="M101" s="28">
        <v>0</v>
      </c>
      <c r="N101" s="13"/>
      <c r="O101" s="29">
        <v>0</v>
      </c>
      <c r="P101" s="23"/>
    </row>
    <row r="102" spans="1:16" x14ac:dyDescent="0.25">
      <c r="A102" s="134" t="s">
        <v>2</v>
      </c>
      <c r="B102" s="13"/>
      <c r="C102" s="134" t="s">
        <v>115</v>
      </c>
      <c r="D102" s="13"/>
      <c r="E102" s="13"/>
      <c r="F102" s="13"/>
      <c r="G102" s="13"/>
      <c r="H102" s="13"/>
      <c r="I102" s="13"/>
      <c r="J102" s="13"/>
      <c r="K102" s="135">
        <v>5380</v>
      </c>
      <c r="L102" s="13"/>
      <c r="M102" s="135">
        <v>0</v>
      </c>
      <c r="N102" s="13"/>
      <c r="O102" s="136">
        <v>0</v>
      </c>
      <c r="P102" s="23"/>
    </row>
    <row r="103" spans="1:16" x14ac:dyDescent="0.25">
      <c r="A103" s="60" t="s">
        <v>2</v>
      </c>
      <c r="B103" s="13"/>
      <c r="C103" s="60" t="s">
        <v>166</v>
      </c>
      <c r="D103" s="13"/>
      <c r="E103" s="60" t="s">
        <v>167</v>
      </c>
      <c r="F103" s="13"/>
      <c r="G103" s="13"/>
      <c r="H103" s="13"/>
      <c r="I103" s="13"/>
      <c r="J103" s="13"/>
      <c r="K103" s="28">
        <v>5380</v>
      </c>
      <c r="L103" s="13"/>
      <c r="M103" s="28">
        <v>0</v>
      </c>
      <c r="N103" s="13"/>
      <c r="O103" s="29">
        <v>0</v>
      </c>
      <c r="P103" s="23"/>
    </row>
    <row r="104" spans="1:16" x14ac:dyDescent="0.25">
      <c r="A104" s="128" t="s">
        <v>2</v>
      </c>
      <c r="B104" s="13"/>
      <c r="C104" s="128" t="s">
        <v>222</v>
      </c>
      <c r="D104" s="13"/>
      <c r="E104" s="128" t="s">
        <v>223</v>
      </c>
      <c r="F104" s="13"/>
      <c r="G104" s="13"/>
      <c r="H104" s="13"/>
      <c r="I104" s="13"/>
      <c r="J104" s="13"/>
      <c r="K104" s="129">
        <v>10850</v>
      </c>
      <c r="L104" s="13"/>
      <c r="M104" s="129">
        <v>10842.08</v>
      </c>
      <c r="N104" s="13"/>
      <c r="O104" s="130">
        <f>M104/K104*100</f>
        <v>99.927004608294936</v>
      </c>
      <c r="P104" s="23"/>
    </row>
    <row r="105" spans="1:16" x14ac:dyDescent="0.25">
      <c r="A105" s="131"/>
      <c r="B105" s="13"/>
      <c r="C105" s="131" t="s">
        <v>224</v>
      </c>
      <c r="D105" s="13"/>
      <c r="E105" s="131" t="s">
        <v>225</v>
      </c>
      <c r="F105" s="13"/>
      <c r="G105" s="13"/>
      <c r="H105" s="13"/>
      <c r="I105" s="13"/>
      <c r="J105" s="13"/>
      <c r="K105" s="132">
        <v>10850</v>
      </c>
      <c r="L105" s="13"/>
      <c r="M105" s="132">
        <v>10842.08</v>
      </c>
      <c r="N105" s="13"/>
      <c r="O105" s="133">
        <f>M105/K105*100</f>
        <v>99.927004608294936</v>
      </c>
      <c r="P105" s="23"/>
    </row>
    <row r="106" spans="1:16" x14ac:dyDescent="0.25">
      <c r="A106" s="134" t="s">
        <v>2</v>
      </c>
      <c r="B106" s="13"/>
      <c r="C106" s="134" t="s">
        <v>103</v>
      </c>
      <c r="D106" s="13"/>
      <c r="E106" s="13"/>
      <c r="F106" s="13"/>
      <c r="G106" s="13"/>
      <c r="H106" s="13"/>
      <c r="I106" s="13"/>
      <c r="J106" s="13"/>
      <c r="K106" s="135">
        <v>10850</v>
      </c>
      <c r="L106" s="13"/>
      <c r="M106" s="135">
        <v>10842.08</v>
      </c>
      <c r="N106" s="13"/>
      <c r="O106" s="136">
        <f>M106/K106*100</f>
        <v>99.927004608294936</v>
      </c>
      <c r="P106" s="23"/>
    </row>
    <row r="107" spans="1:16" x14ac:dyDescent="0.25">
      <c r="A107" s="134" t="s">
        <v>2</v>
      </c>
      <c r="B107" s="13"/>
      <c r="C107" s="134" t="s">
        <v>104</v>
      </c>
      <c r="D107" s="13"/>
      <c r="E107" s="13"/>
      <c r="F107" s="13"/>
      <c r="G107" s="13"/>
      <c r="H107" s="13"/>
      <c r="I107" s="13"/>
      <c r="J107" s="13"/>
      <c r="K107" s="135">
        <v>10850</v>
      </c>
      <c r="L107" s="13"/>
      <c r="M107" s="135">
        <v>10842.08</v>
      </c>
      <c r="N107" s="13"/>
      <c r="O107" s="136">
        <f>M107/K107*100</f>
        <v>99.927004608294936</v>
      </c>
      <c r="P107" s="23"/>
    </row>
    <row r="108" spans="1:16" x14ac:dyDescent="0.25">
      <c r="A108" s="60" t="s">
        <v>2</v>
      </c>
      <c r="B108" s="13"/>
      <c r="C108" s="60" t="s">
        <v>166</v>
      </c>
      <c r="D108" s="13"/>
      <c r="E108" s="60" t="s">
        <v>167</v>
      </c>
      <c r="F108" s="13"/>
      <c r="G108" s="13"/>
      <c r="H108" s="13"/>
      <c r="I108" s="13"/>
      <c r="J108" s="13"/>
      <c r="K108" s="28">
        <v>10850</v>
      </c>
      <c r="L108" s="13"/>
      <c r="M108" s="28">
        <v>10842.08</v>
      </c>
      <c r="N108" s="13"/>
      <c r="O108" s="29">
        <f>M108/K108*100</f>
        <v>99.927004608294936</v>
      </c>
      <c r="P108" s="23"/>
    </row>
    <row r="109" spans="1:16" x14ac:dyDescent="0.25">
      <c r="A109" s="60" t="s">
        <v>2</v>
      </c>
      <c r="B109" s="13"/>
      <c r="C109" s="60" t="s">
        <v>226</v>
      </c>
      <c r="D109" s="13"/>
      <c r="E109" s="60" t="s">
        <v>227</v>
      </c>
      <c r="F109" s="13"/>
      <c r="G109" s="13"/>
      <c r="H109" s="13"/>
      <c r="I109" s="13"/>
      <c r="J109" s="13"/>
      <c r="K109" s="28"/>
      <c r="L109" s="13"/>
      <c r="M109" s="28">
        <v>10842.08</v>
      </c>
      <c r="N109" s="13"/>
      <c r="O109" s="29"/>
      <c r="P109" s="23"/>
    </row>
    <row r="110" spans="1:16" x14ac:dyDescent="0.25">
      <c r="A110" s="128" t="s">
        <v>2</v>
      </c>
      <c r="B110" s="13"/>
      <c r="C110" s="128" t="s">
        <v>228</v>
      </c>
      <c r="D110" s="13"/>
      <c r="E110" s="128" t="s">
        <v>229</v>
      </c>
      <c r="F110" s="13"/>
      <c r="G110" s="13"/>
      <c r="H110" s="13"/>
      <c r="I110" s="13"/>
      <c r="J110" s="13"/>
      <c r="K110" s="129">
        <v>3000</v>
      </c>
      <c r="L110" s="13"/>
      <c r="M110" s="129">
        <v>2987.5</v>
      </c>
      <c r="N110" s="13"/>
      <c r="O110" s="130">
        <f>M110/K110*100</f>
        <v>99.583333333333329</v>
      </c>
      <c r="P110" s="23"/>
    </row>
    <row r="111" spans="1:16" x14ac:dyDescent="0.25">
      <c r="A111" s="131"/>
      <c r="B111" s="13"/>
      <c r="C111" s="131" t="s">
        <v>230</v>
      </c>
      <c r="D111" s="13"/>
      <c r="E111" s="131" t="s">
        <v>231</v>
      </c>
      <c r="F111" s="13"/>
      <c r="G111" s="13"/>
      <c r="H111" s="13"/>
      <c r="I111" s="13"/>
      <c r="J111" s="13"/>
      <c r="K111" s="132">
        <v>3000</v>
      </c>
      <c r="L111" s="13"/>
      <c r="M111" s="132">
        <v>2987.5</v>
      </c>
      <c r="N111" s="13"/>
      <c r="O111" s="133">
        <f>M111/K111*100</f>
        <v>99.583333333333329</v>
      </c>
      <c r="P111" s="23"/>
    </row>
    <row r="112" spans="1:16" x14ac:dyDescent="0.25">
      <c r="A112" s="134" t="s">
        <v>2</v>
      </c>
      <c r="B112" s="13"/>
      <c r="C112" s="134" t="s">
        <v>103</v>
      </c>
      <c r="D112" s="13"/>
      <c r="E112" s="13"/>
      <c r="F112" s="13"/>
      <c r="G112" s="13"/>
      <c r="H112" s="13"/>
      <c r="I112" s="13"/>
      <c r="J112" s="13"/>
      <c r="K112" s="135">
        <v>3000</v>
      </c>
      <c r="L112" s="13"/>
      <c r="M112" s="135">
        <v>2987.5</v>
      </c>
      <c r="N112" s="13"/>
      <c r="O112" s="136">
        <v>99.58</v>
      </c>
      <c r="P112" s="23"/>
    </row>
    <row r="113" spans="1:16" x14ac:dyDescent="0.25">
      <c r="A113" s="134" t="s">
        <v>2</v>
      </c>
      <c r="B113" s="13"/>
      <c r="C113" s="134" t="s">
        <v>104</v>
      </c>
      <c r="D113" s="13"/>
      <c r="E113" s="13"/>
      <c r="F113" s="13"/>
      <c r="G113" s="13"/>
      <c r="H113" s="13"/>
      <c r="I113" s="13"/>
      <c r="J113" s="13"/>
      <c r="K113" s="135">
        <v>3000</v>
      </c>
      <c r="L113" s="13"/>
      <c r="M113" s="135">
        <v>2987.5</v>
      </c>
      <c r="N113" s="13"/>
      <c r="O113" s="136">
        <v>99.58</v>
      </c>
      <c r="P113" s="23"/>
    </row>
    <row r="114" spans="1:16" x14ac:dyDescent="0.25">
      <c r="A114" s="60" t="s">
        <v>2</v>
      </c>
      <c r="B114" s="13"/>
      <c r="C114" s="60" t="s">
        <v>166</v>
      </c>
      <c r="D114" s="13"/>
      <c r="E114" s="60" t="s">
        <v>167</v>
      </c>
      <c r="F114" s="13"/>
      <c r="G114" s="13"/>
      <c r="H114" s="13"/>
      <c r="I114" s="13"/>
      <c r="J114" s="13"/>
      <c r="K114" s="28">
        <v>3000</v>
      </c>
      <c r="L114" s="13"/>
      <c r="M114" s="28">
        <v>2987.5</v>
      </c>
      <c r="N114" s="13"/>
      <c r="O114" s="29">
        <v>99.58</v>
      </c>
      <c r="P114" s="23"/>
    </row>
    <row r="115" spans="1:16" x14ac:dyDescent="0.25">
      <c r="A115" s="60" t="s">
        <v>2</v>
      </c>
      <c r="B115" s="13"/>
      <c r="C115" s="60" t="s">
        <v>180</v>
      </c>
      <c r="D115" s="13"/>
      <c r="E115" s="60" t="s">
        <v>181</v>
      </c>
      <c r="F115" s="13"/>
      <c r="G115" s="13"/>
      <c r="H115" s="13"/>
      <c r="I115" s="13"/>
      <c r="J115" s="13"/>
      <c r="K115" s="28" t="s">
        <v>2</v>
      </c>
      <c r="L115" s="13"/>
      <c r="M115" s="28">
        <v>2987.5</v>
      </c>
      <c r="N115" s="13"/>
      <c r="O115" s="29" t="s">
        <v>2</v>
      </c>
      <c r="P115" s="23"/>
    </row>
    <row r="116" spans="1:16" x14ac:dyDescent="0.25">
      <c r="A116" s="128" t="s">
        <v>2</v>
      </c>
      <c r="B116" s="13"/>
      <c r="C116" s="128" t="s">
        <v>232</v>
      </c>
      <c r="D116" s="13"/>
      <c r="E116" s="128" t="s">
        <v>233</v>
      </c>
      <c r="F116" s="13"/>
      <c r="G116" s="13"/>
      <c r="H116" s="13"/>
      <c r="I116" s="13"/>
      <c r="J116" s="13"/>
      <c r="K116" s="129">
        <v>15950</v>
      </c>
      <c r="L116" s="13"/>
      <c r="M116" s="129">
        <v>15950</v>
      </c>
      <c r="N116" s="13"/>
      <c r="O116" s="130">
        <v>100</v>
      </c>
      <c r="P116" s="23"/>
    </row>
    <row r="117" spans="1:16" x14ac:dyDescent="0.25">
      <c r="A117" s="131"/>
      <c r="B117" s="13"/>
      <c r="C117" s="131" t="s">
        <v>234</v>
      </c>
      <c r="D117" s="13"/>
      <c r="E117" s="131" t="s">
        <v>235</v>
      </c>
      <c r="F117" s="13"/>
      <c r="G117" s="13"/>
      <c r="H117" s="13"/>
      <c r="I117" s="13"/>
      <c r="J117" s="13"/>
      <c r="K117" s="132">
        <v>15950</v>
      </c>
      <c r="L117" s="13"/>
      <c r="M117" s="132">
        <v>15950</v>
      </c>
      <c r="N117" s="13"/>
      <c r="O117" s="133">
        <v>100</v>
      </c>
      <c r="P117" s="23"/>
    </row>
    <row r="118" spans="1:16" x14ac:dyDescent="0.25">
      <c r="A118" s="134" t="s">
        <v>2</v>
      </c>
      <c r="B118" s="13"/>
      <c r="C118" s="134" t="s">
        <v>103</v>
      </c>
      <c r="D118" s="13"/>
      <c r="E118" s="13"/>
      <c r="F118" s="13"/>
      <c r="G118" s="13"/>
      <c r="H118" s="13"/>
      <c r="I118" s="13"/>
      <c r="J118" s="13"/>
      <c r="K118" s="135">
        <v>15950</v>
      </c>
      <c r="L118" s="13"/>
      <c r="M118" s="135">
        <v>15950</v>
      </c>
      <c r="N118" s="13"/>
      <c r="O118" s="136">
        <v>100</v>
      </c>
      <c r="P118" s="23"/>
    </row>
    <row r="119" spans="1:16" x14ac:dyDescent="0.25">
      <c r="A119" s="134" t="s">
        <v>2</v>
      </c>
      <c r="B119" s="13"/>
      <c r="C119" s="134" t="s">
        <v>104</v>
      </c>
      <c r="D119" s="13"/>
      <c r="E119" s="13"/>
      <c r="F119" s="13"/>
      <c r="G119" s="13"/>
      <c r="H119" s="13"/>
      <c r="I119" s="13"/>
      <c r="J119" s="13"/>
      <c r="K119" s="135">
        <v>15950</v>
      </c>
      <c r="L119" s="13"/>
      <c r="M119" s="135">
        <v>15950</v>
      </c>
      <c r="N119" s="13"/>
      <c r="O119" s="136">
        <v>100</v>
      </c>
      <c r="P119" s="23"/>
    </row>
    <row r="120" spans="1:16" x14ac:dyDescent="0.25">
      <c r="A120" s="60" t="s">
        <v>2</v>
      </c>
      <c r="B120" s="13"/>
      <c r="C120" s="60" t="s">
        <v>206</v>
      </c>
      <c r="D120" s="13"/>
      <c r="E120" s="60" t="s">
        <v>207</v>
      </c>
      <c r="F120" s="13"/>
      <c r="G120" s="13"/>
      <c r="H120" s="13"/>
      <c r="I120" s="13"/>
      <c r="J120" s="13"/>
      <c r="K120" s="28">
        <v>15950</v>
      </c>
      <c r="L120" s="13"/>
      <c r="M120" s="28">
        <v>15950</v>
      </c>
      <c r="N120" s="13"/>
      <c r="O120" s="29">
        <v>100</v>
      </c>
      <c r="P120" s="23"/>
    </row>
    <row r="121" spans="1:16" x14ac:dyDescent="0.25">
      <c r="A121" s="60" t="s">
        <v>2</v>
      </c>
      <c r="B121" s="13"/>
      <c r="C121" s="60" t="s">
        <v>212</v>
      </c>
      <c r="D121" s="13"/>
      <c r="E121" s="60" t="s">
        <v>213</v>
      </c>
      <c r="F121" s="13"/>
      <c r="G121" s="13"/>
      <c r="H121" s="13"/>
      <c r="I121" s="13"/>
      <c r="J121" s="13"/>
      <c r="K121" s="28"/>
      <c r="L121" s="13"/>
      <c r="M121" s="28">
        <v>15950</v>
      </c>
      <c r="N121" s="13"/>
      <c r="O121" s="137" t="s">
        <v>2</v>
      </c>
      <c r="P121" s="13"/>
    </row>
  </sheetData>
  <mergeCells count="661"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18:B118"/>
    <mergeCell ref="C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2:B112"/>
    <mergeCell ref="C112:J112"/>
    <mergeCell ref="K112:L112"/>
    <mergeCell ref="M112:N112"/>
    <mergeCell ref="O112:P112"/>
    <mergeCell ref="A113:B113"/>
    <mergeCell ref="C113:J113"/>
    <mergeCell ref="K113:L113"/>
    <mergeCell ref="M113:N113"/>
    <mergeCell ref="O113:P113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06:B106"/>
    <mergeCell ref="C106:J106"/>
    <mergeCell ref="K106:L106"/>
    <mergeCell ref="M106:N106"/>
    <mergeCell ref="O106:P106"/>
    <mergeCell ref="A107:B107"/>
    <mergeCell ref="C107:J107"/>
    <mergeCell ref="K107:L107"/>
    <mergeCell ref="M107:N107"/>
    <mergeCell ref="O107:P107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2:B102"/>
    <mergeCell ref="C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98:B98"/>
    <mergeCell ref="C98:J98"/>
    <mergeCell ref="K98:L98"/>
    <mergeCell ref="M98:N98"/>
    <mergeCell ref="O98:P98"/>
    <mergeCell ref="A99:B99"/>
    <mergeCell ref="C99:J99"/>
    <mergeCell ref="K99:L99"/>
    <mergeCell ref="M99:N99"/>
    <mergeCell ref="O99:P99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88:B88"/>
    <mergeCell ref="C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0:B80"/>
    <mergeCell ref="C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78:B78"/>
    <mergeCell ref="C78:D78"/>
    <mergeCell ref="E78:J78"/>
    <mergeCell ref="K78:L78"/>
    <mergeCell ref="M78:N78"/>
    <mergeCell ref="O78:P78"/>
    <mergeCell ref="A79:B79"/>
    <mergeCell ref="C79:J79"/>
    <mergeCell ref="K79:L79"/>
    <mergeCell ref="M79:N79"/>
    <mergeCell ref="O79:P79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2:B62"/>
    <mergeCell ref="C62:J62"/>
    <mergeCell ref="K62:L62"/>
    <mergeCell ref="M62:N62"/>
    <mergeCell ref="O62:P62"/>
    <mergeCell ref="A63:B63"/>
    <mergeCell ref="C63:J63"/>
    <mergeCell ref="K63:L63"/>
    <mergeCell ref="M63:N63"/>
    <mergeCell ref="O63:P63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8:B48"/>
    <mergeCell ref="C48:J48"/>
    <mergeCell ref="K48:L48"/>
    <mergeCell ref="M48:N48"/>
    <mergeCell ref="O48:P48"/>
    <mergeCell ref="A49:B49"/>
    <mergeCell ref="C49:J49"/>
    <mergeCell ref="K49:L49"/>
    <mergeCell ref="M49:N49"/>
    <mergeCell ref="O49:P49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28:B28"/>
    <mergeCell ref="C28:D28"/>
    <mergeCell ref="E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26:B26"/>
    <mergeCell ref="C26:D26"/>
    <mergeCell ref="E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4:B24"/>
    <mergeCell ref="C24:D24"/>
    <mergeCell ref="E24:J24"/>
    <mergeCell ref="K24:L24"/>
    <mergeCell ref="M24:N24"/>
    <mergeCell ref="O24:P24"/>
    <mergeCell ref="A25:B25"/>
    <mergeCell ref="C25:D25"/>
    <mergeCell ref="E25:J25"/>
    <mergeCell ref="K25:L25"/>
    <mergeCell ref="M25:N25"/>
    <mergeCell ref="O25:P25"/>
    <mergeCell ref="A22:B22"/>
    <mergeCell ref="C22:D22"/>
    <mergeCell ref="E22:J22"/>
    <mergeCell ref="K22:L22"/>
    <mergeCell ref="M22:N22"/>
    <mergeCell ref="O22:P22"/>
    <mergeCell ref="A23:B23"/>
    <mergeCell ref="C23:D23"/>
    <mergeCell ref="E23:J23"/>
    <mergeCell ref="K23:L23"/>
    <mergeCell ref="M23:N23"/>
    <mergeCell ref="O23:P23"/>
    <mergeCell ref="A20:B20"/>
    <mergeCell ref="C20:D20"/>
    <mergeCell ref="E20:J20"/>
    <mergeCell ref="K20:L20"/>
    <mergeCell ref="M20:N20"/>
    <mergeCell ref="O20:P20"/>
    <mergeCell ref="A21:B21"/>
    <mergeCell ref="C21:D21"/>
    <mergeCell ref="E21:J21"/>
    <mergeCell ref="K21:L21"/>
    <mergeCell ref="M21:N21"/>
    <mergeCell ref="O21:P21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16:B16"/>
    <mergeCell ref="C16:D16"/>
    <mergeCell ref="E16:J16"/>
    <mergeCell ref="K16:L16"/>
    <mergeCell ref="M16:N16"/>
    <mergeCell ref="O16:P16"/>
    <mergeCell ref="A17:B17"/>
    <mergeCell ref="C17:D17"/>
    <mergeCell ref="E17:J17"/>
    <mergeCell ref="K17:L17"/>
    <mergeCell ref="M17:N17"/>
    <mergeCell ref="O17:P17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Račun financiranja prema izvori</vt:lpstr>
      <vt:lpstr>Rashodi prema funkcijskoj klasi</vt:lpstr>
      <vt:lpstr>Račun financiranja prema ekonom</vt:lpstr>
      <vt:lpstr>List1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ZDRAVKO RADJA</cp:lastModifiedBy>
  <dcterms:created xsi:type="dcterms:W3CDTF">2026-03-16T12:03:21Z</dcterms:created>
  <dcterms:modified xsi:type="dcterms:W3CDTF">2026-03-23T11:03:45Z</dcterms:modified>
</cp:coreProperties>
</file>